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acovní\Úkoly\"/>
    </mc:Choice>
  </mc:AlternateContent>
  <bookViews>
    <workbookView xWindow="-1635" yWindow="105" windowWidth="16650" windowHeight="10725" tabRatio="710" activeTab="1"/>
  </bookViews>
  <sheets>
    <sheet name="Výkaz majetku a závazků AKTIVA" sheetId="9" r:id="rId1"/>
    <sheet name="Výkaz majetku a závazků PASIVA" sheetId="10" r:id="rId2"/>
  </sheets>
  <definedNames>
    <definedName name="_xlnm._FilterDatabase" localSheetId="0" hidden="1">'Výkaz majetku a závazků AKTIVA'!#REF!</definedName>
    <definedName name="_xlnm._FilterDatabase" localSheetId="1" hidden="1">'Výkaz majetku a závazků PASIVA'!$A$8:$S$97</definedName>
    <definedName name="_xlnm.Print_Titles" localSheetId="0">'Výkaz majetku a závazků AKTIVA'!$6:$7</definedName>
    <definedName name="_xlnm.Print_Titles" localSheetId="1">'Výkaz majetku a závazků PASIVA'!$5:$5</definedName>
    <definedName name="_xlnm.Print_Area" localSheetId="1">'Výkaz majetku a závazků PASIVA'!$A$1:$E$105</definedName>
  </definedNames>
  <calcPr calcId="162913"/>
</workbook>
</file>

<file path=xl/calcChain.xml><?xml version="1.0" encoding="utf-8"?>
<calcChain xmlns="http://schemas.openxmlformats.org/spreadsheetml/2006/main">
  <c r="E56" i="10" l="1"/>
  <c r="E45" i="10"/>
  <c r="E42" i="10"/>
  <c r="E36" i="10"/>
  <c r="E31" i="10"/>
  <c r="E26" i="10"/>
  <c r="E18" i="10"/>
  <c r="E8" i="10"/>
  <c r="E7" i="10" s="1"/>
  <c r="D10" i="9"/>
  <c r="E10" i="9"/>
  <c r="F10" i="9"/>
  <c r="D21" i="9"/>
  <c r="E21" i="9"/>
  <c r="F21" i="9"/>
  <c r="D32" i="9"/>
  <c r="E32" i="9"/>
  <c r="F32" i="9"/>
  <c r="D42" i="9"/>
  <c r="E42" i="9"/>
  <c r="F42" i="9"/>
  <c r="D52" i="9"/>
  <c r="E52" i="9"/>
  <c r="F52" i="9"/>
  <c r="D63" i="9"/>
  <c r="E63" i="9"/>
  <c r="F63" i="9"/>
  <c r="D98" i="9"/>
  <c r="E98" i="9"/>
  <c r="F98" i="9"/>
  <c r="G98" i="9"/>
  <c r="G51" i="9" s="1"/>
  <c r="G63" i="9"/>
  <c r="G52" i="9"/>
  <c r="G42" i="9"/>
  <c r="G32" i="9"/>
  <c r="G21" i="9"/>
  <c r="G10" i="9"/>
  <c r="G9" i="9" s="1"/>
  <c r="E41" i="10" l="1"/>
  <c r="E6" i="10"/>
  <c r="E9" i="9"/>
  <c r="F9" i="9"/>
  <c r="F51" i="9"/>
  <c r="E51" i="9"/>
  <c r="E8" i="9" s="1"/>
  <c r="D51" i="9"/>
  <c r="D9" i="9"/>
  <c r="G8" i="9"/>
  <c r="D8" i="9" l="1"/>
  <c r="F8" i="9"/>
  <c r="D31" i="10" l="1"/>
  <c r="D56" i="10" l="1"/>
  <c r="D45" i="10"/>
  <c r="D42" i="10"/>
  <c r="D36" i="10"/>
  <c r="D26" i="10"/>
  <c r="D18" i="10"/>
  <c r="D8" i="10"/>
  <c r="D7" i="10" l="1"/>
  <c r="D41" i="10"/>
  <c r="D6" i="10" l="1"/>
</calcChain>
</file>

<file path=xl/sharedStrings.xml><?xml version="1.0" encoding="utf-8"?>
<sst xmlns="http://schemas.openxmlformats.org/spreadsheetml/2006/main" count="420" uniqueCount="404">
  <si>
    <t>Číslo položky</t>
  </si>
  <si>
    <t>Název položky</t>
  </si>
  <si>
    <t>Podpisový záznam:</t>
  </si>
  <si>
    <t xml:space="preserve">(v milionech Kč, s přesností na jedno desetinné místo) </t>
  </si>
  <si>
    <t>A.II.3.</t>
  </si>
  <si>
    <t>A.II.4.</t>
  </si>
  <si>
    <t>C.I.1.</t>
  </si>
  <si>
    <t>Běžné účetní období</t>
  </si>
  <si>
    <t>C.I.3.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</si>
  <si>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</si>
  <si>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</si>
  <si>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</si>
  <si>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</si>
  <si>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</si>
  <si>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</si>
  <si>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</si>
  <si>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</si>
  <si>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</si>
  <si>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</si>
  <si>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</si>
  <si>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</si>
  <si>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</si>
  <si>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</si>
  <si>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</si>
  <si>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</si>
  <si>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</si>
  <si>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</si>
  <si>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</si>
  <si>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</si>
  <si>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</si>
  <si>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</si>
  <si>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</si>
  <si>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</si>
  <si>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</si>
  <si>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</si>
  <si>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</si>
  <si>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</si>
  <si>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</si>
  <si>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</si>
  <si>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</si>
  <si>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</si>
  <si>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</si>
  <si>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</si>
  <si>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</si>
  <si>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</si>
  <si>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</si>
  <si>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</si>
  <si>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</si>
  <si>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</si>
  <si>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</si>
  <si>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</si>
  <si>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</si>
  <si>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</si>
  <si>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</si>
  <si>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</si>
  <si>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</si>
  <si>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</si>
  <si>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</si>
  <si>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</si>
  <si>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</si>
  <si>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</si>
  <si>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</si>
  <si>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</si>
  <si>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</si>
  <si>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</si>
  <si>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</si>
  <si>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C.I.</t>
  </si>
  <si>
    <t>Konsolidovaný výsledek hospodaření běžného účetního období</t>
  </si>
  <si>
    <t>C.I.2.</t>
  </si>
  <si>
    <t>C.I.A.</t>
  </si>
  <si>
    <t>Menšinový výsledek hospodaření běžného účetního období</t>
  </si>
  <si>
    <t>C.I.B.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</si>
  <si>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</si>
  <si>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</si>
  <si>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</si>
  <si>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</si>
  <si>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</si>
  <si>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</si>
  <si>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</si>
  <si>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</si>
  <si>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</si>
  <si>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</si>
  <si>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</si>
  <si>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</si>
  <si>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</si>
  <si>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</si>
  <si>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</si>
  <si>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</si>
  <si>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</si>
  <si>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</si>
  <si>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</si>
  <si>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</si>
  <si>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</si>
  <si>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</si>
  <si>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</si>
  <si>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</si>
  <si>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</si>
  <si>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</si>
  <si>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</si>
  <si>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</si>
  <si>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</si>
  <si>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</si>
  <si>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</si>
  <si>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</si>
  <si>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</si>
  <si>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</si>
  <si>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</si>
  <si>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</si>
  <si>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</si>
  <si>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</si>
  <si>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</si>
  <si>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</si>
  <si>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</si>
  <si>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</si>
  <si>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</si>
  <si>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</si>
  <si>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</si>
  <si>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</si>
  <si>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</si>
  <si>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</si>
  <si>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</si>
  <si>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</si>
  <si>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</si>
  <si>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</si>
  <si>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</si>
  <si>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</si>
  <si>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</si>
  <si>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</si>
  <si>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</si>
  <si>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</si>
  <si>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</si>
  <si>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</si>
  <si>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</si>
  <si>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</si>
  <si>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</si>
  <si>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</si>
  <si>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</si>
  <si>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</si>
  <si>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</si>
  <si>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</si>
  <si>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</si>
  <si>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</si>
  <si>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</si>
  <si>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</si>
  <si>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</si>
  <si>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</si>
  <si>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</si>
  <si>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</si>
  <si>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</si>
  <si>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</si>
  <si>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</si>
  <si>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</si>
  <si>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</si>
  <si>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</si>
  <si>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</si>
  <si>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</si>
  <si>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</si>
  <si>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</si>
  <si>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</si>
  <si>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</si>
  <si>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</si>
  <si>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</si>
  <si>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</si>
  <si>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</si>
  <si>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</si>
  <si>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</si>
  <si>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</si>
  <si>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</si>
  <si>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</si>
  <si>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</si>
  <si>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</si>
  <si>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</si>
  <si>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</si>
  <si>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</si>
  <si>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</si>
  <si>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</si>
  <si>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</si>
  <si>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</si>
  <si>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</si>
  <si>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</si>
  <si>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</si>
  <si>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</si>
  <si>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</si>
  <si>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</si>
  <si>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</si>
  <si>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</si>
  <si>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</si>
  <si>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</si>
  <si>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</si>
  <si>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</si>
  <si>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</si>
  <si>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</si>
  <si>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</si>
  <si>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</si>
  <si>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</si>
  <si>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</si>
  <si>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</si>
  <si>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</si>
  <si>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</si>
  <si>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</si>
  <si>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</si>
  <si>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</si>
  <si>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</si>
  <si>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</si>
  <si>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</si>
  <si>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</si>
  <si>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</si>
  <si>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</si>
  <si>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</si>
  <si>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</si>
  <si>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</si>
  <si>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</si>
  <si>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</si>
  <si>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</si>
  <si>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</si>
  <si>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</si>
  <si>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</si>
  <si>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</si>
  <si>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</si>
  <si>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</si>
  <si>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</si>
  <si>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</si>
  <si>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</si>
  <si>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</si>
  <si>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</si>
  <si>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</si>
  <si>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</si>
  <si>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</si>
  <si>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</si>
  <si>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</si>
  <si>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</si>
  <si>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</si>
  <si>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</si>
  <si>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</si>
  <si>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</si>
  <si>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</si>
  <si>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</si>
  <si>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</si>
  <si>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</si>
  <si>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</si>
  <si>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</si>
  <si>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</si>
  <si>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</si>
  <si>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</si>
  <si>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</si>
  <si>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</si>
  <si>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</si>
  <si>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Jmění a upravující položky</t>
  </si>
  <si>
    <t>Jmění</t>
  </si>
  <si>
    <t>Fond privatizace</t>
  </si>
  <si>
    <t>Transfery na pořízení dlouhodobého majetku</t>
  </si>
  <si>
    <t>C.I.4.</t>
  </si>
  <si>
    <t>Kurzové rozdíly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</si>
  <si>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</si>
  <si>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</si>
  <si>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</si>
  <si>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</si>
  <si>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</si>
  <si>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Ostatní kapitálové fondy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</si>
  <si>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</si>
  <si>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</si>
  <si>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</si>
  <si>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</si>
  <si>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</si>
  <si>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</si>
  <si>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</si>
  <si>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</si>
  <si>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</si>
  <si>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</si>
  <si>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</si>
  <si>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</si>
  <si>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</si>
  <si>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</si>
  <si>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</si>
  <si>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</si>
  <si>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</si>
  <si>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</si>
  <si>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</si>
  <si>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</si>
  <si>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</si>
  <si>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</si>
  <si>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C.III.B.</t>
  </si>
  <si>
    <t>C.III.C.</t>
  </si>
  <si>
    <t>Výsledek hospodaření předcházejících účetních období</t>
  </si>
  <si>
    <t>Konsolidační rezervní fond</t>
  </si>
  <si>
    <t>C.IV.</t>
  </si>
  <si>
    <t>Příjmový a výdajový účet rozpočtového hospodaření</t>
  </si>
  <si>
    <t>Příjmový účet organizačních složek státu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</si>
  <si>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</si>
  <si>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</si>
  <si>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</si>
  <si>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</si>
  <si>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</si>
  <si>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</si>
  <si>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</si>
  <si>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</si>
  <si>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</si>
  <si>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</si>
  <si>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</si>
  <si>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</si>
  <si>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</si>
  <si>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</si>
  <si>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</si>
  <si>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</si>
  <si>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</si>
  <si>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</si>
  <si>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</si>
  <si>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</si>
  <si>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</si>
  <si>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</si>
  <si>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</si>
  <si>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</si>
  <si>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</si>
  <si>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</si>
  <si>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</si>
  <si>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</si>
  <si>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</si>
  <si>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</si>
  <si>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</si>
  <si>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</si>
  <si>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</si>
  <si>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</si>
  <si>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</si>
  <si>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</si>
  <si>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</si>
  <si>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</si>
  <si>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</si>
  <si>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</si>
  <si>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</si>
  <si>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</si>
  <si>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</si>
  <si>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</si>
  <si>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</si>
  <si>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</si>
  <si>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</si>
  <si>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</si>
  <si>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</si>
  <si>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</si>
  <si>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</si>
  <si>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</si>
  <si>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</si>
  <si>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</si>
  <si>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</si>
  <si>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</si>
  <si>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</si>
  <si>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</si>
  <si>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</si>
  <si>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</si>
  <si>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</si>
  <si>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</si>
  <si>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</si>
  <si>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</si>
  <si>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</si>
  <si>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</si>
  <si>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</si>
  <si>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</si>
  <si>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</si>
  <si>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</si>
  <si>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</si>
  <si>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</si>
  <si>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</si>
  <si>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</si>
  <si>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</si>
  <si>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</si>
  <si>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</si>
  <si>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</si>
  <si>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</si>
  <si>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</si>
  <si>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</si>
  <si>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</si>
  <si>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</si>
  <si>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</si>
  <si>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</si>
  <si>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</si>
  <si>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</si>
  <si>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</si>
  <si>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</si>
  <si>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</si>
  <si>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</si>
  <si>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</si>
  <si>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</si>
  <si>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</si>
  <si>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</si>
  <si>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</si>
  <si>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</si>
  <si>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</si>
  <si>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</si>
  <si>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</si>
  <si>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</si>
  <si>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</si>
  <si>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</si>
  <si>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</si>
  <si>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</si>
  <si>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</si>
  <si>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</si>
  <si>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</si>
  <si>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</si>
  <si>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</si>
  <si>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</si>
  <si>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</si>
  <si>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</si>
  <si>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</si>
  <si>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 xml:space="preserve">Okamžik sestavení: </t>
  </si>
  <si>
    <t>Sestaveno 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</si>
</sst>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mbria"/>
      <family val="1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Cambria"/>
      <family val="1"/>
      <charset val="238"/>
    </font>
    <font>
      <strike/>
      <sz val="10"/>
      <color theme="1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6">
    <xf numFmtId="0" fontId="0" fillId="0" borderId="0"/>
    <xf numFmtId="166" fontId="19" fillId="0" borderId="0"/>
    <xf numFmtId="167" fontId="20" fillId="0" borderId="0" applyProtection="0"/>
    <xf numFmtId="167" fontId="1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0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19" borderId="0" applyNumberFormat="0" applyBorder="0" applyAlignment="0" applyProtection="0"/>
    <xf numFmtId="0" fontId="24" fillId="29" borderId="1" applyNumberFormat="0" applyAlignment="0" applyProtection="0"/>
    <xf numFmtId="0" fontId="10" fillId="0" borderId="2" applyNumberFormat="0" applyFill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27" borderId="1" applyNumberFormat="0" applyAlignment="0" applyProtection="0"/>
    <xf numFmtId="0" fontId="11" fillId="34" borderId="6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9" borderId="0" applyNumberFormat="0" applyBorder="0" applyAlignment="0" applyProtection="0"/>
    <xf numFmtId="0" fontId="18" fillId="0" borderId="0"/>
    <xf numFmtId="0" fontId="40" fillId="0" borderId="0"/>
    <xf numFmtId="0" fontId="18" fillId="0" borderId="0"/>
    <xf numFmtId="0" fontId="18" fillId="0" borderId="0"/>
    <xf numFmtId="0" fontId="2" fillId="0" borderId="0"/>
    <xf numFmtId="0" fontId="40" fillId="26" borderId="11" applyNumberFormat="0" applyFont="0" applyAlignment="0" applyProtection="0"/>
    <xf numFmtId="0" fontId="41" fillId="29" borderId="12" applyNumberFormat="0" applyAlignment="0" applyProtection="0"/>
    <xf numFmtId="0" fontId="2" fillId="5" borderId="11" applyNumberFormat="0" applyFont="0" applyAlignment="0" applyProtection="0"/>
    <xf numFmtId="0" fontId="13" fillId="0" borderId="13" applyNumberFormat="0" applyFill="0" applyAlignment="0" applyProtection="0"/>
    <xf numFmtId="4" fontId="42" fillId="35" borderId="14" applyNumberFormat="0" applyProtection="0">
      <alignment vertical="center"/>
    </xf>
    <xf numFmtId="4" fontId="43" fillId="9" borderId="15" applyNumberFormat="0" applyProtection="0">
      <alignment vertical="center"/>
    </xf>
    <xf numFmtId="4" fontId="42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2" fillId="35" borderId="14" applyNumberFormat="0" applyProtection="0">
      <alignment horizontal="left" vertical="center" indent="1"/>
    </xf>
    <xf numFmtId="4" fontId="43" fillId="9" borderId="15" applyNumberFormat="0" applyProtection="0">
      <alignment horizontal="left" vertical="center" indent="1"/>
    </xf>
    <xf numFmtId="0" fontId="45" fillId="9" borderId="15" applyNumberFormat="0" applyProtection="0">
      <alignment horizontal="left" vertical="top" indent="1"/>
    </xf>
    <xf numFmtId="0" fontId="43" fillId="9" borderId="15" applyNumberFormat="0" applyProtection="0">
      <alignment horizontal="left" vertical="top" indent="1"/>
    </xf>
    <xf numFmtId="4" fontId="17" fillId="3" borderId="14" applyNumberFormat="0" applyProtection="0">
      <alignment horizontal="right" vertical="center"/>
    </xf>
    <xf numFmtId="4" fontId="46" fillId="3" borderId="15" applyNumberFormat="0" applyProtection="0">
      <alignment horizontal="right" vertical="center"/>
    </xf>
    <xf numFmtId="4" fontId="17" fillId="36" borderId="14" applyNumberFormat="0" applyProtection="0">
      <alignment horizontal="right" vertical="center"/>
    </xf>
    <xf numFmtId="4" fontId="46" fillId="4" borderId="15" applyNumberFormat="0" applyProtection="0">
      <alignment horizontal="right" vertical="center"/>
    </xf>
    <xf numFmtId="4" fontId="17" fillId="37" borderId="16" applyNumberFormat="0" applyProtection="0">
      <alignment horizontal="right" vertical="center"/>
    </xf>
    <xf numFmtId="4" fontId="46" fillId="37" borderId="15" applyNumberFormat="0" applyProtection="0">
      <alignment horizontal="right" vertical="center"/>
    </xf>
    <xf numFmtId="4" fontId="17" fillId="10" borderId="14" applyNumberFormat="0" applyProtection="0">
      <alignment horizontal="right" vertical="center"/>
    </xf>
    <xf numFmtId="4" fontId="46" fillId="10" borderId="15" applyNumberFormat="0" applyProtection="0">
      <alignment horizontal="right" vertical="center"/>
    </xf>
    <xf numFmtId="4" fontId="17" fillId="13" borderId="14" applyNumberFormat="0" applyProtection="0">
      <alignment horizontal="right" vertical="center"/>
    </xf>
    <xf numFmtId="4" fontId="46" fillId="13" borderId="15" applyNumberFormat="0" applyProtection="0">
      <alignment horizontal="right" vertical="center"/>
    </xf>
    <xf numFmtId="4" fontId="17" fillId="11" borderId="14" applyNumberFormat="0" applyProtection="0">
      <alignment horizontal="right" vertical="center"/>
    </xf>
    <xf numFmtId="4" fontId="46" fillId="11" borderId="15" applyNumberFormat="0" applyProtection="0">
      <alignment horizontal="right" vertical="center"/>
    </xf>
    <xf numFmtId="4" fontId="17" fillId="38" borderId="14" applyNumberFormat="0" applyProtection="0">
      <alignment horizontal="right" vertical="center"/>
    </xf>
    <xf numFmtId="4" fontId="46" fillId="38" borderId="15" applyNumberFormat="0" applyProtection="0">
      <alignment horizontal="right" vertical="center"/>
    </xf>
    <xf numFmtId="4" fontId="17" fillId="39" borderId="14" applyNumberFormat="0" applyProtection="0">
      <alignment horizontal="right" vertical="center"/>
    </xf>
    <xf numFmtId="4" fontId="46" fillId="39" borderId="15" applyNumberFormat="0" applyProtection="0">
      <alignment horizontal="right" vertical="center"/>
    </xf>
    <xf numFmtId="4" fontId="17" fillId="8" borderId="14" applyNumberFormat="0" applyProtection="0">
      <alignment horizontal="right" vertical="center"/>
    </xf>
    <xf numFmtId="4" fontId="46" fillId="8" borderId="15" applyNumberFormat="0" applyProtection="0">
      <alignment horizontal="right" vertical="center"/>
    </xf>
    <xf numFmtId="4" fontId="17" fillId="40" borderId="16" applyNumberFormat="0" applyProtection="0">
      <alignment horizontal="left" vertical="center" indent="1"/>
    </xf>
    <xf numFmtId="4" fontId="43" fillId="40" borderId="17" applyNumberFormat="0" applyProtection="0">
      <alignment horizontal="left" vertical="center" indent="1"/>
    </xf>
    <xf numFmtId="0" fontId="47" fillId="0" borderId="0"/>
    <xf numFmtId="0" fontId="18" fillId="0" borderId="0">
      <alignment horizontal="left"/>
    </xf>
    <xf numFmtId="0" fontId="48" fillId="41" borderId="0"/>
    <xf numFmtId="4" fontId="49" fillId="42" borderId="16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49" fillId="42" borderId="16" applyNumberFormat="0" applyProtection="0">
      <alignment horizontal="left" vertical="center" indent="1"/>
    </xf>
    <xf numFmtId="4" fontId="50" fillId="42" borderId="0" applyNumberFormat="0" applyProtection="0">
      <alignment horizontal="left" vertical="center" indent="1"/>
    </xf>
    <xf numFmtId="4" fontId="17" fillId="44" borderId="14" applyNumberFormat="0" applyProtection="0">
      <alignment horizontal="right" vertical="center"/>
    </xf>
    <xf numFmtId="4" fontId="46" fillId="45" borderId="15" applyNumberFormat="0" applyProtection="0">
      <alignment horizontal="right" vertical="center"/>
    </xf>
    <xf numFmtId="4" fontId="17" fillId="43" borderId="1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7" fillId="45" borderId="16" applyNumberFormat="0" applyProtection="0">
      <alignment horizontal="left" vertical="center" indent="1"/>
    </xf>
    <xf numFmtId="4" fontId="51" fillId="45" borderId="0" applyNumberFormat="0" applyProtection="0">
      <alignment horizontal="left" vertical="center" indent="1"/>
    </xf>
    <xf numFmtId="0" fontId="17" fillId="46" borderId="14" applyNumberFormat="0" applyProtection="0">
      <alignment horizontal="left" vertical="center" indent="1"/>
    </xf>
    <xf numFmtId="0" fontId="40" fillId="42" borderId="15" applyNumberFormat="0" applyProtection="0">
      <alignment horizontal="left" vertical="center" indent="1"/>
    </xf>
    <xf numFmtId="0" fontId="18" fillId="42" borderId="15" applyNumberFormat="0" applyProtection="0">
      <alignment horizontal="left" vertical="top" indent="1"/>
    </xf>
    <xf numFmtId="0" fontId="40" fillId="42" borderId="15" applyNumberFormat="0" applyProtection="0">
      <alignment horizontal="left" vertical="top" indent="1"/>
    </xf>
    <xf numFmtId="0" fontId="17" fillId="47" borderId="14" applyNumberFormat="0" applyProtection="0">
      <alignment horizontal="left" vertical="center" indent="1"/>
    </xf>
    <xf numFmtId="0" fontId="40" fillId="45" borderId="15" applyNumberFormat="0" applyProtection="0">
      <alignment horizontal="left" vertical="center" indent="1"/>
    </xf>
    <xf numFmtId="0" fontId="18" fillId="45" borderId="15" applyNumberFormat="0" applyProtection="0">
      <alignment horizontal="left" vertical="top" indent="1"/>
    </xf>
    <xf numFmtId="0" fontId="40" fillId="45" borderId="15" applyNumberFormat="0" applyProtection="0">
      <alignment horizontal="left" vertical="top" indent="1"/>
    </xf>
    <xf numFmtId="0" fontId="17" fillId="2" borderId="14" applyNumberFormat="0" applyProtection="0">
      <alignment horizontal="left" vertical="center" indent="1"/>
    </xf>
    <xf numFmtId="0" fontId="40" fillId="2" borderId="15" applyNumberFormat="0" applyProtection="0">
      <alignment horizontal="left" vertical="center" indent="1"/>
    </xf>
    <xf numFmtId="0" fontId="18" fillId="2" borderId="15" applyNumberFormat="0" applyProtection="0">
      <alignment horizontal="left" vertical="top" indent="1"/>
    </xf>
    <xf numFmtId="0" fontId="40" fillId="2" borderId="15" applyNumberFormat="0" applyProtection="0">
      <alignment horizontal="left" vertical="top" indent="1"/>
    </xf>
    <xf numFmtId="0" fontId="17" fillId="43" borderId="14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0" fontId="18" fillId="43" borderId="15" applyNumberFormat="0" applyProtection="0">
      <alignment horizontal="left" vertical="top" indent="1"/>
    </xf>
    <xf numFmtId="0" fontId="40" fillId="43" borderId="15" applyNumberFormat="0" applyProtection="0">
      <alignment horizontal="left" vertical="top" indent="1"/>
    </xf>
    <xf numFmtId="4" fontId="17" fillId="12" borderId="14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0" fontId="18" fillId="48" borderId="18" applyNumberFormat="0">
      <protection locked="0"/>
    </xf>
    <xf numFmtId="0" fontId="40" fillId="48" borderId="19" applyNumberFormat="0">
      <protection locked="0"/>
    </xf>
    <xf numFmtId="0" fontId="42" fillId="42" borderId="20" applyBorder="0"/>
    <xf numFmtId="4" fontId="52" fillId="5" borderId="15" applyNumberFormat="0" applyProtection="0">
      <alignment vertical="center"/>
    </xf>
    <xf numFmtId="4" fontId="46" fillId="5" borderId="15" applyNumberFormat="0" applyProtection="0">
      <alignment vertical="center"/>
    </xf>
    <xf numFmtId="4" fontId="53" fillId="49" borderId="19" applyNumberFormat="0" applyProtection="0">
      <alignment vertical="center"/>
    </xf>
    <xf numFmtId="4" fontId="54" fillId="5" borderId="15" applyNumberFormat="0" applyProtection="0">
      <alignment vertical="center"/>
    </xf>
    <xf numFmtId="4" fontId="52" fillId="46" borderId="15" applyNumberFormat="0" applyProtection="0">
      <alignment horizontal="left" vertical="center" indent="1"/>
    </xf>
    <xf numFmtId="4" fontId="46" fillId="5" borderId="15" applyNumberFormat="0" applyProtection="0">
      <alignment horizontal="left" vertical="center" indent="1"/>
    </xf>
    <xf numFmtId="0" fontId="52" fillId="5" borderId="15" applyNumberFormat="0" applyProtection="0">
      <alignment horizontal="left" vertical="top" indent="1"/>
    </xf>
    <xf numFmtId="0" fontId="46" fillId="5" borderId="15" applyNumberFormat="0" applyProtection="0">
      <alignment horizontal="left" vertical="top" indent="1"/>
    </xf>
    <xf numFmtId="4" fontId="17" fillId="0" borderId="14" applyNumberFormat="0" applyProtection="0">
      <alignment horizontal="right" vertical="center"/>
    </xf>
    <xf numFmtId="4" fontId="46" fillId="43" borderId="15" applyNumberFormat="0" applyProtection="0">
      <alignment horizontal="right" vertical="center"/>
    </xf>
    <xf numFmtId="4" fontId="42" fillId="0" borderId="14" applyNumberFormat="0" applyProtection="0">
      <alignment horizontal="right" vertical="center"/>
    </xf>
    <xf numFmtId="4" fontId="54" fillId="43" borderId="15" applyNumberFormat="0" applyProtection="0">
      <alignment horizontal="right" vertical="center"/>
    </xf>
    <xf numFmtId="4" fontId="46" fillId="45" borderId="15" applyNumberFormat="0" applyProtection="0">
      <alignment horizontal="left" vertical="center" indent="1"/>
    </xf>
    <xf numFmtId="4" fontId="46" fillId="45" borderId="15" applyNumberFormat="0" applyProtection="0">
      <alignment horizontal="left" vertical="center" indent="1"/>
    </xf>
    <xf numFmtId="4" fontId="17" fillId="12" borderId="14" applyNumberFormat="0" applyProtection="0">
      <alignment horizontal="left" vertical="center" indent="1"/>
    </xf>
    <xf numFmtId="0" fontId="52" fillId="45" borderId="15" applyNumberFormat="0" applyProtection="0">
      <alignment horizontal="left" vertical="top" indent="1"/>
    </xf>
    <xf numFmtId="0" fontId="46" fillId="45" borderId="15" applyNumberFormat="0" applyProtection="0">
      <alignment horizontal="left" vertical="top" indent="1"/>
    </xf>
    <xf numFmtId="4" fontId="55" fillId="50" borderId="16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0" fontId="17" fillId="51" borderId="19"/>
    <xf numFmtId="4" fontId="57" fillId="48" borderId="14" applyNumberFormat="0" applyProtection="0">
      <alignment horizontal="right" vertical="center"/>
    </xf>
    <xf numFmtId="4" fontId="58" fillId="43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4" fillId="9" borderId="1" applyNumberFormat="0" applyAlignment="0" applyProtection="0"/>
    <xf numFmtId="0" fontId="60" fillId="48" borderId="1" applyNumberFormat="0" applyAlignment="0" applyProtection="0"/>
    <xf numFmtId="0" fontId="15" fillId="48" borderId="12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2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65" fillId="0" borderId="0"/>
    <xf numFmtId="0" fontId="2" fillId="0" borderId="0"/>
  </cellStyleXfs>
  <cellXfs count="179">
    <xf numFmtId="0" fontId="0" fillId="0" borderId="0" xfId="0"/>
    <xf numFmtId="0" fontId="5" fillId="0" borderId="0" xfId="69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alignment horizontal="left" wrapText="1"/>
      <protection locked="0"/>
    </xf>
    <xf numFmtId="0" fontId="40" fillId="0" borderId="0" xfId="174" applyFont="1" applyProtection="1">
      <protection locked="0"/>
    </xf>
    <xf numFmtId="0" fontId="40" fillId="0" borderId="0" xfId="174" applyFont="1" applyBorder="1" applyAlignment="1" applyProtection="1">
      <protection locked="0"/>
    </xf>
    <xf numFmtId="0" fontId="8" fillId="53" borderId="41" xfId="174" applyFont="1" applyFill="1" applyBorder="1" applyAlignment="1" applyProtection="1">
      <alignment horizontal="center" vertical="center" wrapText="1"/>
      <protection locked="0"/>
    </xf>
    <xf numFmtId="0" fontId="62" fillId="0" borderId="19" xfId="174" applyFont="1" applyFill="1" applyBorder="1" applyAlignment="1" applyProtection="1">
      <alignment horizontal="center" vertical="center"/>
      <protection locked="0"/>
    </xf>
    <xf numFmtId="165" fontId="8" fillId="0" borderId="19" xfId="175" applyNumberFormat="1" applyFont="1" applyFill="1" applyBorder="1" applyAlignment="1" applyProtection="1">
      <alignment horizontal="right" vertical="center" indent="1"/>
      <protection locked="0"/>
    </xf>
    <xf numFmtId="0" fontId="40" fillId="0" borderId="0" xfId="174" applyFont="1" applyFill="1" applyProtection="1">
      <protection locked="0"/>
    </xf>
    <xf numFmtId="0" fontId="63" fillId="0" borderId="19" xfId="175" applyFont="1" applyFill="1" applyBorder="1" applyAlignment="1" applyProtection="1">
      <alignment horizontal="left" vertical="center"/>
      <protection locked="0"/>
    </xf>
    <xf numFmtId="0" fontId="63" fillId="0" borderId="23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protection locked="0"/>
    </xf>
    <xf numFmtId="0" fontId="62" fillId="0" borderId="19" xfId="174" applyFont="1" applyFill="1" applyBorder="1" applyAlignment="1" applyProtection="1">
      <alignment horizontal="left" vertical="center" wrapText="1"/>
      <protection locked="0"/>
    </xf>
    <xf numFmtId="0" fontId="62" fillId="0" borderId="23" xfId="174" applyFont="1" applyFill="1" applyBorder="1" applyProtection="1">
      <protection locked="0"/>
    </xf>
    <xf numFmtId="0" fontId="62" fillId="0" borderId="19" xfId="174" applyFont="1" applyFill="1" applyBorder="1" applyAlignment="1" applyProtection="1">
      <alignment horizontal="left" vertical="center"/>
      <protection locked="0"/>
    </xf>
    <xf numFmtId="0" fontId="62" fillId="0" borderId="19" xfId="175" applyFont="1" applyFill="1" applyBorder="1" applyAlignment="1" applyProtection="1">
      <alignment horizontal="left"/>
      <protection locked="0"/>
    </xf>
    <xf numFmtId="0" fontId="63" fillId="0" borderId="23" xfId="174" applyFont="1" applyFill="1" applyBorder="1" applyAlignment="1" applyProtection="1">
      <alignment horizontal="left" indent="1"/>
      <protection locked="0"/>
    </xf>
    <xf numFmtId="0" fontId="8" fillId="0" borderId="19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alignment vertical="center"/>
      <protection locked="0"/>
    </xf>
    <xf numFmtId="0" fontId="62" fillId="0" borderId="19" xfId="175" applyFont="1" applyFill="1" applyBorder="1" applyAlignment="1" applyProtection="1">
      <alignment horizontal="left" vertical="center"/>
      <protection locked="0"/>
    </xf>
    <xf numFmtId="0" fontId="62" fillId="0" borderId="19" xfId="174" applyFont="1" applyFill="1" applyBorder="1" applyProtection="1">
      <protection locked="0"/>
    </xf>
    <xf numFmtId="0" fontId="63" fillId="53" borderId="19" xfId="174" applyFont="1" applyFill="1" applyBorder="1" applyAlignment="1" applyProtection="1">
      <alignment vertical="center"/>
      <protection locked="0"/>
    </xf>
    <xf numFmtId="165" fontId="8" fillId="53" borderId="19" xfId="175" applyNumberFormat="1" applyFont="1" applyFill="1" applyBorder="1" applyAlignment="1" applyProtection="1">
      <alignment horizontal="right" vertical="center" indent="1"/>
      <protection locked="0"/>
    </xf>
    <xf numFmtId="0" fontId="63" fillId="53" borderId="23" xfId="174" applyFont="1" applyFill="1" applyBorder="1" applyAlignment="1" applyProtection="1">
      <alignment horizontal="left" indent="1"/>
      <protection locked="0"/>
    </xf>
    <xf numFmtId="0" fontId="63" fillId="53" borderId="19" xfId="174" applyFont="1" applyFill="1" applyBorder="1" applyAlignment="1" applyProtection="1">
      <protection locked="0"/>
    </xf>
    <xf numFmtId="0" fontId="62" fillId="53" borderId="19" xfId="174" applyFont="1" applyFill="1" applyBorder="1" applyProtection="1">
      <protection locked="0"/>
    </xf>
    <xf numFmtId="0" fontId="62" fillId="53" borderId="19" xfId="174" applyFont="1" applyFill="1" applyBorder="1" applyAlignment="1" applyProtection="1">
      <alignment horizontal="left"/>
      <protection locked="0"/>
    </xf>
    <xf numFmtId="0" fontId="62" fillId="53" borderId="19" xfId="175" applyFont="1" applyFill="1" applyBorder="1" applyAlignment="1" applyProtection="1">
      <alignment horizontal="left" vertical="center"/>
      <protection locked="0"/>
    </xf>
    <xf numFmtId="0" fontId="62" fillId="53" borderId="23" xfId="174" applyFont="1" applyFill="1" applyBorder="1" applyProtection="1">
      <protection locked="0"/>
    </xf>
    <xf numFmtId="0" fontId="62" fillId="53" borderId="19" xfId="175" applyFont="1" applyFill="1" applyBorder="1" applyAlignment="1" applyProtection="1">
      <protection locked="0"/>
    </xf>
    <xf numFmtId="0" fontId="63" fillId="53" borderId="23" xfId="174" applyFont="1" applyFill="1" applyBorder="1" applyAlignment="1" applyProtection="1">
      <alignment horizontal="right"/>
      <protection locked="0"/>
    </xf>
    <xf numFmtId="0" fontId="63" fillId="53" borderId="23" xfId="174" applyFont="1" applyFill="1" applyBorder="1" applyAlignment="1" applyProtection="1">
      <protection locked="0"/>
    </xf>
    <xf numFmtId="0" fontId="63" fillId="0" borderId="23" xfId="174" applyFont="1" applyFill="1" applyBorder="1" applyAlignment="1" applyProtection="1">
      <alignment horizontal="right"/>
      <protection locked="0"/>
    </xf>
    <xf numFmtId="0" fontId="62" fillId="0" borderId="19" xfId="174" applyFont="1" applyFill="1" applyBorder="1" applyAlignment="1" applyProtection="1">
      <alignment horizontal="left" wrapText="1"/>
      <protection locked="0"/>
    </xf>
    <xf numFmtId="0" fontId="62" fillId="0" borderId="19" xfId="174" applyFont="1" applyFill="1" applyBorder="1" applyAlignment="1" applyProtection="1">
      <alignment horizontal="left"/>
      <protection locked="0"/>
    </xf>
    <xf numFmtId="0" fontId="5" fillId="0" borderId="19" xfId="174" applyFont="1" applyFill="1" applyBorder="1" applyAlignment="1" applyProtection="1">
      <alignment horizontal="left"/>
      <protection locked="0"/>
    </xf>
    <xf numFmtId="0" fontId="63" fillId="0" borderId="30" xfId="174" applyFont="1" applyFill="1" applyBorder="1" applyAlignment="1" applyProtection="1">
      <alignment horizontal="left" vertical="center"/>
      <protection locked="0"/>
    </xf>
    <xf numFmtId="165" fontId="8" fillId="0" borderId="39" xfId="175" applyNumberFormat="1" applyFont="1" applyFill="1" applyBorder="1" applyAlignment="1" applyProtection="1">
      <alignment horizontal="right" vertical="center" indent="1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43" xfId="174" applyFont="1" applyFill="1" applyBorder="1" applyAlignment="1" applyProtection="1">
      <protection locked="0"/>
    </xf>
    <xf numFmtId="0" fontId="63" fillId="0" borderId="31" xfId="174" applyFont="1" applyFill="1" applyBorder="1" applyAlignment="1" applyProtection="1">
      <protection locked="0"/>
    </xf>
    <xf numFmtId="0" fontId="62" fillId="0" borderId="31" xfId="174" applyFont="1" applyFill="1" applyBorder="1" applyProtection="1">
      <protection locked="0"/>
    </xf>
    <xf numFmtId="0" fontId="62" fillId="0" borderId="23" xfId="174" applyFont="1" applyFill="1" applyBorder="1" applyAlignment="1" applyProtection="1">
      <alignment horizontal="left" indent="1"/>
      <protection locked="0"/>
    </xf>
    <xf numFmtId="0" fontId="6" fillId="0" borderId="19" xfId="174" applyFont="1" applyFill="1" applyBorder="1" applyAlignment="1" applyProtection="1">
      <alignment wrapText="1"/>
      <protection locked="0"/>
    </xf>
    <xf numFmtId="0" fontId="62" fillId="0" borderId="19" xfId="174" applyFont="1" applyFill="1" applyBorder="1" applyAlignment="1" applyProtection="1">
      <alignment wrapText="1"/>
      <protection locked="0"/>
    </xf>
    <xf numFmtId="0" fontId="6" fillId="0" borderId="41" xfId="174" applyFont="1" applyFill="1" applyBorder="1" applyAlignment="1" applyProtection="1">
      <alignment horizontal="left" wrapText="1"/>
      <protection locked="0"/>
    </xf>
    <xf numFmtId="0" fontId="62" fillId="0" borderId="41" xfId="174" applyFont="1" applyFill="1" applyBorder="1" applyAlignment="1" applyProtection="1">
      <alignment horizontal="left" wrapText="1"/>
      <protection locked="0"/>
    </xf>
    <xf numFmtId="0" fontId="5" fillId="0" borderId="19" xfId="174" applyFont="1" applyFill="1" applyBorder="1" applyAlignment="1" applyProtection="1">
      <alignment wrapText="1"/>
      <protection locked="0"/>
    </xf>
    <xf numFmtId="0" fontId="5" fillId="0" borderId="19" xfId="174" applyFont="1" applyFill="1" applyBorder="1" applyProtection="1">
      <protection locked="0"/>
    </xf>
    <xf numFmtId="0" fontId="5" fillId="0" borderId="19" xfId="174" applyFont="1" applyFill="1" applyBorder="1" applyAlignment="1" applyProtection="1">
      <alignment horizontal="left" wrapText="1"/>
      <protection locked="0"/>
    </xf>
    <xf numFmtId="0" fontId="63" fillId="53" borderId="19" xfId="175" applyFont="1" applyFill="1" applyBorder="1" applyAlignment="1" applyProtection="1">
      <alignment horizontal="left" vertical="center" wrapText="1"/>
      <protection locked="0"/>
    </xf>
    <xf numFmtId="0" fontId="64" fillId="0" borderId="23" xfId="174" applyFont="1" applyFill="1" applyBorder="1" applyProtection="1">
      <protection locked="0"/>
    </xf>
    <xf numFmtId="0" fontId="8" fillId="0" borderId="19" xfId="174" applyFont="1" applyFill="1" applyBorder="1" applyAlignment="1" applyProtection="1">
      <alignment vertical="center"/>
      <protection locked="0"/>
    </xf>
    <xf numFmtId="0" fontId="62" fillId="53" borderId="19" xfId="174" applyFont="1" applyFill="1" applyBorder="1" applyAlignment="1" applyProtection="1">
      <alignment horizontal="left" wrapText="1"/>
      <protection locked="0"/>
    </xf>
    <xf numFmtId="0" fontId="62" fillId="53" borderId="19" xfId="174" applyFont="1" applyFill="1" applyBorder="1" applyAlignment="1" applyProtection="1">
      <alignment horizontal="left" vertical="center"/>
      <protection locked="0"/>
    </xf>
    <xf numFmtId="0" fontId="62" fillId="53" borderId="24" xfId="174" applyFont="1" applyFill="1" applyBorder="1" applyProtection="1">
      <protection locked="0"/>
    </xf>
    <xf numFmtId="0" fontId="63" fillId="0" borderId="37" xfId="174" applyFont="1" applyFill="1" applyBorder="1" applyAlignment="1" applyProtection="1">
      <protection locked="0"/>
    </xf>
    <xf numFmtId="0" fontId="62" fillId="53" borderId="37" xfId="174" applyFont="1" applyFill="1" applyBorder="1" applyProtection="1">
      <protection locked="0"/>
    </xf>
    <xf numFmtId="0" fontId="5" fillId="0" borderId="0" xfId="174" applyFont="1" applyProtection="1">
      <protection locked="0"/>
    </xf>
    <xf numFmtId="0" fontId="66" fillId="0" borderId="0" xfId="69" applyFont="1" applyFill="1" applyBorder="1" applyAlignment="1" applyProtection="1">
      <protection locked="0"/>
    </xf>
    <xf numFmtId="0" fontId="66" fillId="0" borderId="0" xfId="174" applyFont="1" applyProtection="1">
      <protection locked="0"/>
    </xf>
    <xf numFmtId="0" fontId="64" fillId="0" borderId="0" xfId="174" applyFont="1" applyProtection="1">
      <protection locked="0"/>
    </xf>
    <xf numFmtId="0" fontId="64" fillId="0" borderId="0" xfId="69" applyFont="1" applyFill="1" applyBorder="1" applyAlignment="1" applyProtection="1"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Alignment="1" applyProtection="1">
      <protection locked="0"/>
    </xf>
    <xf numFmtId="0" fontId="70" fillId="0" borderId="0" xfId="174" applyFont="1" applyBorder="1" applyAlignment="1" applyProtection="1">
      <protection locked="0"/>
    </xf>
    <xf numFmtId="0" fontId="40" fillId="0" borderId="0" xfId="174" applyFont="1" applyAlignment="1" applyProtection="1">
      <alignment horizontal="center"/>
      <protection locked="0"/>
    </xf>
    <xf numFmtId="0" fontId="40" fillId="0" borderId="0" xfId="69" applyFont="1" applyFill="1" applyBorder="1" applyAlignment="1" applyProtection="1">
      <alignment horizontal="center"/>
      <protection locked="0"/>
    </xf>
    <xf numFmtId="0" fontId="67" fillId="53" borderId="30" xfId="174" applyFont="1" applyFill="1" applyBorder="1" applyAlignment="1" applyProtection="1">
      <alignment horizontal="center" vertical="center" wrapText="1"/>
      <protection locked="0"/>
    </xf>
    <xf numFmtId="0" fontId="67" fillId="53" borderId="35" xfId="174" applyFont="1" applyFill="1" applyBorder="1" applyAlignment="1" applyProtection="1">
      <alignment horizontal="center" vertical="center" wrapText="1"/>
      <protection locked="0"/>
    </xf>
    <xf numFmtId="0" fontId="72" fillId="0" borderId="0" xfId="174" applyFont="1" applyProtection="1">
      <protection locked="0"/>
    </xf>
    <xf numFmtId="0" fontId="5" fillId="53" borderId="19" xfId="174" applyFont="1" applyFill="1" applyBorder="1" applyAlignment="1" applyProtection="1">
      <alignment horizontal="center"/>
      <protection locked="0"/>
    </xf>
    <xf numFmtId="165" fontId="8" fillId="53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19" xfId="174" applyFont="1" applyFill="1" applyBorder="1" applyAlignment="1" applyProtection="1">
      <alignment vertical="center"/>
      <protection locked="0"/>
    </xf>
    <xf numFmtId="165" fontId="8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23" xfId="174" applyFont="1" applyFill="1" applyBorder="1" applyAlignment="1" applyProtection="1">
      <alignment horizontal="left"/>
      <protection locked="0"/>
    </xf>
    <xf numFmtId="0" fontId="8" fillId="53" borderId="19" xfId="174" applyFont="1" applyFill="1" applyBorder="1" applyAlignment="1" applyProtection="1">
      <alignment horizontal="left"/>
      <protection locked="0"/>
    </xf>
    <xf numFmtId="0" fontId="66" fillId="0" borderId="0" xfId="174" applyFont="1" applyFill="1" applyProtection="1">
      <protection locked="0"/>
    </xf>
    <xf numFmtId="0" fontId="5" fillId="53" borderId="19" xfId="174" applyFont="1" applyFill="1" applyBorder="1" applyProtection="1">
      <protection locked="0"/>
    </xf>
    <xf numFmtId="0" fontId="8" fillId="53" borderId="23" xfId="174" applyFont="1" applyFill="1" applyBorder="1" applyAlignment="1" applyProtection="1">
      <protection locked="0"/>
    </xf>
    <xf numFmtId="0" fontId="8" fillId="53" borderId="19" xfId="174" applyFont="1" applyFill="1" applyBorder="1" applyAlignment="1" applyProtection="1">
      <protection locked="0"/>
    </xf>
    <xf numFmtId="0" fontId="5" fillId="53" borderId="19" xfId="175" applyFont="1" applyFill="1" applyBorder="1" applyAlignment="1" applyProtection="1">
      <protection locked="0"/>
    </xf>
    <xf numFmtId="0" fontId="8" fillId="0" borderId="19" xfId="175" applyFont="1" applyFill="1" applyBorder="1" applyAlignment="1" applyProtection="1">
      <alignment vertical="center"/>
      <protection locked="0"/>
    </xf>
    <xf numFmtId="0" fontId="5" fillId="0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protection locked="0"/>
    </xf>
    <xf numFmtId="0" fontId="8" fillId="53" borderId="19" xfId="175" applyFont="1" applyFill="1" applyBorder="1" applyAlignment="1" applyProtection="1">
      <alignment vertical="center"/>
      <protection locked="0"/>
    </xf>
    <xf numFmtId="0" fontId="5" fillId="53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alignment horizontal="left" indent="1"/>
      <protection locked="0"/>
    </xf>
    <xf numFmtId="0" fontId="5" fillId="0" borderId="36" xfId="174" applyFont="1" applyFill="1" applyBorder="1" applyProtection="1">
      <protection locked="0"/>
    </xf>
    <xf numFmtId="0" fontId="8" fillId="0" borderId="24" xfId="174" applyFont="1" applyFill="1" applyBorder="1" applyAlignment="1" applyProtection="1">
      <alignment horizontal="left" indent="1"/>
      <protection locked="0"/>
    </xf>
    <xf numFmtId="0" fontId="8" fillId="0" borderId="37" xfId="174" applyFont="1" applyFill="1" applyBorder="1" applyAlignment="1" applyProtection="1">
      <protection locked="0"/>
    </xf>
    <xf numFmtId="0" fontId="5" fillId="0" borderId="44" xfId="174" applyFont="1" applyFill="1" applyBorder="1" applyProtection="1">
      <protection locked="0"/>
    </xf>
    <xf numFmtId="0" fontId="8" fillId="53" borderId="46" xfId="175" applyFont="1" applyFill="1" applyBorder="1" applyAlignment="1" applyProtection="1">
      <alignment vertical="center"/>
      <protection locked="0"/>
    </xf>
    <xf numFmtId="165" fontId="8" fillId="0" borderId="31" xfId="174" applyNumberFormat="1" applyFont="1" applyFill="1" applyBorder="1" applyAlignment="1" applyProtection="1">
      <alignment horizontal="right" vertical="center" indent="1"/>
      <protection locked="0"/>
    </xf>
    <xf numFmtId="0" fontId="8" fillId="0" borderId="43" xfId="174" applyFont="1" applyFill="1" applyBorder="1" applyAlignment="1" applyProtection="1">
      <protection locked="0"/>
    </xf>
    <xf numFmtId="0" fontId="8" fillId="0" borderId="31" xfId="174" applyFont="1" applyFill="1" applyBorder="1" applyAlignment="1" applyProtection="1">
      <protection locked="0"/>
    </xf>
    <xf numFmtId="0" fontId="5" fillId="0" borderId="31" xfId="174" applyFont="1" applyFill="1" applyBorder="1" applyProtection="1">
      <protection locked="0"/>
    </xf>
    <xf numFmtId="0" fontId="5" fillId="0" borderId="19" xfId="175" applyFont="1" applyFill="1" applyBorder="1" applyAlignment="1" applyProtection="1">
      <alignment horizontal="left"/>
      <protection locked="0"/>
    </xf>
    <xf numFmtId="0" fontId="5" fillId="0" borderId="36" xfId="174" applyFont="1" applyFill="1" applyBorder="1" applyAlignment="1" applyProtection="1">
      <alignment horizontal="left" wrapText="1"/>
      <protection locked="0"/>
    </xf>
    <xf numFmtId="0" fontId="8" fillId="0" borderId="19" xfId="175" applyFont="1" applyFill="1" applyBorder="1" applyAlignment="1" applyProtection="1">
      <alignment horizontal="left" vertical="center" wrapText="1"/>
      <protection locked="0"/>
    </xf>
    <xf numFmtId="0" fontId="5" fillId="0" borderId="23" xfId="174" applyFont="1" applyFill="1" applyBorder="1" applyAlignment="1" applyProtection="1">
      <alignment vertical="center"/>
      <protection locked="0"/>
    </xf>
    <xf numFmtId="0" fontId="8" fillId="0" borderId="0" xfId="174" applyFont="1" applyFill="1" applyBorder="1" applyAlignment="1" applyProtection="1">
      <protection locked="0"/>
    </xf>
    <xf numFmtId="0" fontId="40" fillId="0" borderId="0" xfId="174" applyFont="1" applyBorder="1" applyProtection="1">
      <protection locked="0"/>
    </xf>
    <xf numFmtId="0" fontId="40" fillId="0" borderId="0" xfId="175" applyFont="1" applyFill="1" applyBorder="1" applyAlignment="1" applyProtection="1">
      <alignment horizontal="left"/>
      <protection locked="0"/>
    </xf>
    <xf numFmtId="0" fontId="5" fillId="0" borderId="0" xfId="174" applyFont="1" applyAlignment="1" applyProtection="1">
      <alignment vertical="top"/>
      <protection locked="0"/>
    </xf>
    <xf numFmtId="0" fontId="5" fillId="0" borderId="0" xfId="69" applyFont="1" applyFill="1" applyBorder="1" applyAlignment="1" applyProtection="1">
      <alignment vertical="top"/>
      <protection locked="0"/>
    </xf>
    <xf numFmtId="0" fontId="66" fillId="0" borderId="0" xfId="69" applyFont="1" applyFill="1" applyBorder="1" applyAlignment="1" applyProtection="1">
      <alignment vertical="top"/>
      <protection locked="0"/>
    </xf>
    <xf numFmtId="0" fontId="66" fillId="0" borderId="0" xfId="174" applyFont="1" applyAlignment="1" applyProtection="1">
      <alignment vertical="top"/>
      <protection locked="0"/>
    </xf>
    <xf numFmtId="0" fontId="40" fillId="0" borderId="0" xfId="174" applyFont="1" applyAlignment="1" applyProtection="1">
      <alignment vertical="top"/>
      <protection locked="0"/>
    </xf>
    <xf numFmtId="0" fontId="8" fillId="53" borderId="24" xfId="174" applyFont="1" applyFill="1" applyBorder="1" applyAlignment="1" applyProtection="1">
      <alignment vertical="top"/>
      <protection locked="0"/>
    </xf>
    <xf numFmtId="0" fontId="8" fillId="53" borderId="37" xfId="174" applyFont="1" applyFill="1" applyBorder="1" applyAlignment="1" applyProtection="1">
      <alignment vertical="top"/>
      <protection locked="0"/>
    </xf>
    <xf numFmtId="0" fontId="5" fillId="53" borderId="37" xfId="174" applyFont="1" applyFill="1" applyBorder="1" applyAlignment="1" applyProtection="1">
      <alignment vertical="top"/>
      <protection locked="0"/>
    </xf>
    <xf numFmtId="0" fontId="62" fillId="53" borderId="0" xfId="174" applyFont="1" applyFill="1" applyBorder="1" applyProtection="1">
      <protection locked="0"/>
    </xf>
    <xf numFmtId="0" fontId="63" fillId="0" borderId="0" xfId="174" applyFont="1" applyFill="1" applyBorder="1" applyAlignment="1" applyProtection="1">
      <protection locked="0"/>
    </xf>
    <xf numFmtId="165" fontId="5" fillId="53" borderId="0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0" xfId="174" applyFont="1" applyFill="1" applyBorder="1" applyAlignment="1" applyProtection="1">
      <alignment vertical="top"/>
      <protection locked="0"/>
    </xf>
    <xf numFmtId="0" fontId="5" fillId="53" borderId="0" xfId="174" applyFont="1" applyFill="1" applyBorder="1" applyAlignment="1" applyProtection="1">
      <alignment vertical="top"/>
      <protection locked="0"/>
    </xf>
    <xf numFmtId="165" fontId="5" fillId="53" borderId="0" xfId="174" applyNumberFormat="1" applyFont="1" applyFill="1" applyBorder="1" applyAlignment="1" applyProtection="1">
      <alignment horizontal="right" vertical="top"/>
      <protection locked="0"/>
    </xf>
    <xf numFmtId="165" fontId="5" fillId="0" borderId="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0" borderId="40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42" xfId="174" applyNumberFormat="1" applyFont="1" applyFill="1" applyBorder="1" applyAlignment="1" applyProtection="1">
      <alignment horizontal="right" vertical="center" indent="1"/>
      <protection locked="0"/>
    </xf>
    <xf numFmtId="0" fontId="5" fillId="0" borderId="0" xfId="69" applyFont="1" applyFill="1" applyBorder="1" applyAlignment="1" applyProtection="1">
      <alignment vertical="center"/>
      <protection locked="0"/>
    </xf>
    <xf numFmtId="0" fontId="5" fillId="0" borderId="0" xfId="174" applyFont="1" applyAlignment="1" applyProtection="1">
      <alignment vertical="center"/>
      <protection locked="0"/>
    </xf>
    <xf numFmtId="165" fontId="5" fillId="0" borderId="4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8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4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1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8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39" xfId="0" applyNumberFormat="1" applyFont="1" applyFill="1" applyBorder="1" applyAlignment="1" applyProtection="1">
      <alignment horizontal="right" vertical="center" indent="1"/>
      <protection locked="0"/>
    </xf>
    <xf numFmtId="0" fontId="63" fillId="0" borderId="25" xfId="174" applyFont="1" applyFill="1" applyBorder="1" applyAlignment="1" applyProtection="1">
      <alignment horizontal="left" vertical="center" indent="1"/>
      <protection locked="0"/>
    </xf>
    <xf numFmtId="0" fontId="63" fillId="0" borderId="32" xfId="174" applyFont="1" applyFill="1" applyBorder="1" applyAlignment="1" applyProtection="1">
      <alignment horizontal="left" vertical="center" indent="1"/>
      <protection locked="0"/>
    </xf>
    <xf numFmtId="0" fontId="63" fillId="0" borderId="23" xfId="174" applyFont="1" applyFill="1" applyBorder="1" applyAlignment="1" applyProtection="1">
      <alignment horizontal="center" vertical="center"/>
      <protection locked="0"/>
    </xf>
    <xf numFmtId="0" fontId="63" fillId="0" borderId="19" xfId="174" applyFont="1" applyFill="1" applyBorder="1" applyAlignment="1" applyProtection="1">
      <alignment horizontal="center" vertical="center"/>
      <protection locked="0"/>
    </xf>
    <xf numFmtId="0" fontId="63" fillId="0" borderId="23" xfId="174" applyFont="1" applyFill="1" applyBorder="1" applyAlignment="1" applyProtection="1">
      <alignment horizontal="left" vertical="center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26" xfId="174" applyFont="1" applyFill="1" applyBorder="1" applyAlignment="1" applyProtection="1">
      <alignment horizontal="left" vertical="center"/>
      <protection locked="0"/>
    </xf>
    <xf numFmtId="0" fontId="63" fillId="0" borderId="27" xfId="174" applyFont="1" applyFill="1" applyBorder="1" applyAlignment="1" applyProtection="1">
      <alignment horizontal="left" vertical="center"/>
      <protection locked="0"/>
    </xf>
    <xf numFmtId="0" fontId="8" fillId="0" borderId="0" xfId="174" applyFont="1" applyBorder="1" applyAlignment="1" applyProtection="1">
      <alignment horizontal="right" vertical="center" wrapText="1"/>
      <protection locked="0"/>
    </xf>
    <xf numFmtId="0" fontId="5" fillId="0" borderId="0" xfId="174" applyFont="1" applyAlignment="1" applyProtection="1">
      <alignment horizontal="right"/>
      <protection locked="0"/>
    </xf>
    <xf numFmtId="0" fontId="4" fillId="0" borderId="0" xfId="174" applyFont="1" applyBorder="1" applyAlignment="1" applyProtection="1">
      <alignment horizontal="center" vertical="center" wrapText="1"/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Border="1" applyAlignment="1" applyProtection="1">
      <alignment horizontal="center" vertical="center" wrapText="1"/>
      <protection locked="0"/>
    </xf>
    <xf numFmtId="0" fontId="8" fillId="0" borderId="0" xfId="174" applyFont="1" applyAlignment="1" applyProtection="1">
      <protection locked="0"/>
    </xf>
    <xf numFmtId="0" fontId="5" fillId="0" borderId="0" xfId="174" applyFont="1" applyBorder="1" applyAlignment="1" applyProtection="1">
      <alignment horizontal="center"/>
      <protection locked="0"/>
    </xf>
    <xf numFmtId="0" fontId="63" fillId="53" borderId="26" xfId="174" applyFont="1" applyFill="1" applyBorder="1" applyAlignment="1" applyProtection="1">
      <alignment horizontal="center" vertical="center" wrapText="1"/>
      <protection locked="0"/>
    </xf>
    <xf numFmtId="0" fontId="63" fillId="53" borderId="27" xfId="174" applyFont="1" applyFill="1" applyBorder="1" applyAlignment="1" applyProtection="1">
      <alignment horizontal="center" vertical="center" wrapText="1"/>
      <protection locked="0"/>
    </xf>
    <xf numFmtId="0" fontId="63" fillId="53" borderId="28" xfId="174" applyFont="1" applyFill="1" applyBorder="1" applyAlignment="1" applyProtection="1">
      <alignment horizontal="center" vertical="center" wrapText="1"/>
      <protection locked="0"/>
    </xf>
    <xf numFmtId="0" fontId="63" fillId="53" borderId="29" xfId="174" applyFont="1" applyFill="1" applyBorder="1" applyAlignment="1" applyProtection="1">
      <alignment horizontal="center" vertical="center" wrapText="1"/>
      <protection locked="0"/>
    </xf>
    <xf numFmtId="0" fontId="63" fillId="53" borderId="30" xfId="174" applyFont="1" applyFill="1" applyBorder="1" applyAlignment="1" applyProtection="1">
      <alignment horizontal="center" vertical="center" wrapText="1"/>
      <protection locked="0"/>
    </xf>
    <xf numFmtId="0" fontId="63" fillId="53" borderId="31" xfId="174" applyFont="1" applyFill="1" applyBorder="1" applyAlignment="1" applyProtection="1">
      <alignment horizontal="center" vertical="center" wrapText="1"/>
      <protection locked="0"/>
    </xf>
    <xf numFmtId="0" fontId="8" fillId="53" borderId="39" xfId="174" applyFont="1" applyFill="1" applyBorder="1" applyAlignment="1" applyProtection="1">
      <alignment horizontal="center"/>
      <protection locked="0"/>
    </xf>
    <xf numFmtId="0" fontId="8" fillId="53" borderId="35" xfId="174" applyFont="1" applyFill="1" applyBorder="1" applyAlignment="1" applyProtection="1">
      <alignment horizontal="center" vertical="center" wrapText="1"/>
      <protection locked="0"/>
    </xf>
    <xf numFmtId="0" fontId="8" fillId="53" borderId="42" xfId="174" applyFont="1" applyFill="1" applyBorder="1" applyAlignment="1" applyProtection="1">
      <alignment horizontal="center" vertical="center" wrapText="1"/>
      <protection locked="0"/>
    </xf>
    <xf numFmtId="0" fontId="8" fillId="53" borderId="25" xfId="174" applyFont="1" applyFill="1" applyBorder="1" applyAlignment="1" applyProtection="1">
      <alignment horizontal="left" vertical="center" indent="1"/>
      <protection locked="0"/>
    </xf>
    <xf numFmtId="0" fontId="8" fillId="53" borderId="32" xfId="174" applyFont="1" applyFill="1" applyBorder="1" applyAlignment="1" applyProtection="1">
      <alignment horizontal="left" vertical="center" indent="1"/>
      <protection locked="0"/>
    </xf>
    <xf numFmtId="0" fontId="67" fillId="53" borderId="33" xfId="174" applyFont="1" applyFill="1" applyBorder="1" applyAlignment="1" applyProtection="1">
      <alignment horizontal="center" vertical="center" wrapText="1"/>
      <protection locked="0"/>
    </xf>
    <xf numFmtId="0" fontId="67" fillId="53" borderId="34" xfId="174" applyFont="1" applyFill="1" applyBorder="1" applyAlignment="1" applyProtection="1">
      <alignment horizontal="center" vertical="center" wrapText="1"/>
      <protection locked="0"/>
    </xf>
    <xf numFmtId="0" fontId="8" fillId="53" borderId="23" xfId="174" applyFont="1" applyFill="1" applyBorder="1" applyAlignment="1" applyProtection="1">
      <alignment horizontal="center"/>
      <protection locked="0"/>
    </xf>
    <xf numFmtId="0" fontId="8" fillId="53" borderId="19" xfId="174" applyFont="1" applyFill="1" applyBorder="1" applyAlignment="1" applyProtection="1">
      <alignment horizontal="center"/>
      <protection locked="0"/>
    </xf>
    <xf numFmtId="0" fontId="8" fillId="53" borderId="23" xfId="174" applyFont="1" applyFill="1" applyBorder="1" applyAlignment="1" applyProtection="1">
      <alignment horizontal="left" vertical="center"/>
      <protection locked="0"/>
    </xf>
    <xf numFmtId="0" fontId="8" fillId="53" borderId="19" xfId="174" applyFont="1" applyFill="1" applyBorder="1" applyAlignment="1" applyProtection="1">
      <alignment horizontal="left" vertical="center"/>
      <protection locked="0"/>
    </xf>
    <xf numFmtId="0" fontId="8" fillId="53" borderId="45" xfId="174" applyFont="1" applyFill="1" applyBorder="1" applyAlignment="1" applyProtection="1">
      <alignment horizontal="left" vertical="center"/>
      <protection locked="0"/>
    </xf>
    <xf numFmtId="0" fontId="8" fillId="53" borderId="46" xfId="174" applyFont="1" applyFill="1" applyBorder="1" applyAlignment="1" applyProtection="1">
      <alignment horizontal="left" vertical="center"/>
      <protection locked="0"/>
    </xf>
  </cellXfs>
  <cellStyles count="176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5"/>
    <cellStyle name="normální_Výnosy a náklady" xfId="69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98</xdr:row>
      <xdr:rowOff>57151</xdr:rowOff>
    </xdr:from>
    <xdr:to>
      <xdr:col>4</xdr:col>
      <xdr:colOff>1416050</xdr:colOff>
      <xdr:row>104</xdr:row>
      <xdr:rowOff>95251</xdr:rowOff>
    </xdr:to>
    <xdr:sp macro="" textlink="">
      <xdr:nvSpPr>
        <xdr:cNvPr id="3" name="TextovéPole 2"/>
        <xdr:cNvSpPr txBox="1"/>
      </xdr:nvSpPr>
      <xdr:spPr>
        <a:xfrm>
          <a:off x="41413" y="16637001"/>
          <a:ext cx="9000987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view="pageBreakPreview" zoomScale="110" zoomScaleNormal="115" zoomScaleSheetLayoutView="110" workbookViewId="0">
      <selection activeCell="K22" sqref="K22"/>
    </sheetView>
  </sheetViews>
  <sheetFormatPr defaultColWidth="9.140625" defaultRowHeight="12.75" x14ac:dyDescent="0.2"/>
  <cols>
    <col min="1" max="1" width="6.42578125" style="3" bestFit="1" customWidth="1"/>
    <col min="2" max="2" width="7.28515625" style="3" bestFit="1" customWidth="1"/>
    <col min="3" max="3" width="62.7109375" style="3" customWidth="1"/>
    <col min="4" max="7" width="13.7109375" style="3" customWidth="1"/>
    <col min="8" max="18" width="11.28515625" style="3" bestFit="1" customWidth="1"/>
    <col min="19" max="16384" width="9.140625" style="3"/>
  </cols>
  <sheetData>
    <row r="1" spans="1:18" x14ac:dyDescent="0.2">
      <c r="A1" s="153" t="s">
        <v>72</v>
      </c>
      <c r="B1" s="154"/>
      <c r="C1" s="154"/>
      <c r="D1" s="154"/>
      <c r="E1" s="154"/>
      <c r="F1" s="154"/>
      <c r="G1" s="154"/>
    </row>
    <row r="2" spans="1:18" ht="15.75" x14ac:dyDescent="0.25">
      <c r="A2" s="155" t="s">
        <v>73</v>
      </c>
      <c r="B2" s="155"/>
      <c r="C2" s="155"/>
      <c r="D2" s="156"/>
      <c r="E2" s="156"/>
      <c r="F2" s="156"/>
      <c r="G2" s="156"/>
    </row>
    <row r="3" spans="1:18" x14ac:dyDescent="0.2">
      <c r="A3" s="157" t="s">
        <v>403</v>
      </c>
      <c r="B3" s="158"/>
      <c r="C3" s="158"/>
      <c r="D3" s="158"/>
      <c r="E3" s="158"/>
      <c r="F3" s="158"/>
      <c r="G3" s="158"/>
    </row>
    <row r="4" spans="1:18" x14ac:dyDescent="0.2">
      <c r="A4" s="159" t="s">
        <v>3</v>
      </c>
      <c r="B4" s="159"/>
      <c r="C4" s="159"/>
      <c r="D4" s="159"/>
      <c r="E4" s="159"/>
      <c r="F4" s="159"/>
      <c r="G4" s="159"/>
    </row>
    <row r="5" spans="1:18" ht="13.5" thickBot="1" x14ac:dyDescent="0.25">
      <c r="A5" s="4"/>
      <c r="B5" s="4"/>
      <c r="C5" s="4"/>
      <c r="D5" s="4"/>
      <c r="E5" s="4"/>
      <c r="F5" s="4"/>
      <c r="G5" s="4"/>
    </row>
    <row r="6" spans="1:18" ht="12.75" customHeight="1" x14ac:dyDescent="0.2">
      <c r="A6" s="160" t="s">
        <v>0</v>
      </c>
      <c r="B6" s="161"/>
      <c r="C6" s="164" t="s">
        <v>1</v>
      </c>
      <c r="D6" s="166" t="s">
        <v>7</v>
      </c>
      <c r="E6" s="166"/>
      <c r="F6" s="166"/>
      <c r="G6" s="167" t="s">
        <v>74</v>
      </c>
    </row>
    <row r="7" spans="1:18" ht="21" customHeight="1" x14ac:dyDescent="0.2">
      <c r="A7" s="162"/>
      <c r="B7" s="163"/>
      <c r="C7" s="165"/>
      <c r="D7" s="5" t="s">
        <v>75</v>
      </c>
      <c r="E7" s="5" t="s">
        <v>76</v>
      </c>
      <c r="F7" s="5" t="s">
        <v>77</v>
      </c>
      <c r="G7" s="168"/>
    </row>
    <row r="8" spans="1:18" s="8" customFormat="1" x14ac:dyDescent="0.2">
      <c r="A8" s="147" t="s">
        <v>78</v>
      </c>
      <c r="B8" s="148"/>
      <c r="C8" s="6"/>
      <c r="D8" s="7">
        <f>D9+D51</f>
        <v>9975855.163673941</v>
      </c>
      <c r="E8" s="7">
        <f t="shared" ref="E8:F8" si="0">E9+E51</f>
        <v>2822824.7189253294</v>
      </c>
      <c r="F8" s="7">
        <f t="shared" si="0"/>
        <v>7153030.4447486103</v>
      </c>
      <c r="G8" s="126">
        <f t="shared" ref="G8" si="1">G9+G51</f>
        <v>6594389.5386800701</v>
      </c>
      <c r="H8" s="3"/>
    </row>
    <row r="9" spans="1:18" s="8" customFormat="1" x14ac:dyDescent="0.2">
      <c r="A9" s="149" t="s">
        <v>14</v>
      </c>
      <c r="B9" s="150"/>
      <c r="C9" s="9" t="s">
        <v>79</v>
      </c>
      <c r="D9" s="7">
        <f>D10+D21+D32+D42</f>
        <v>7744959.3789005</v>
      </c>
      <c r="E9" s="7">
        <f t="shared" ref="E9:F9" si="2">E10+E21+E32+E42</f>
        <v>2680871.5216293293</v>
      </c>
      <c r="F9" s="7">
        <f t="shared" si="2"/>
        <v>5064087.8572711702</v>
      </c>
      <c r="G9" s="126">
        <f t="shared" ref="G9" si="3">G10+G21+G32+G42</f>
        <v>4558828.4834250798</v>
      </c>
      <c r="H9" s="3"/>
    </row>
    <row r="10" spans="1:18" s="8" customFormat="1" x14ac:dyDescent="0.2">
      <c r="A10" s="145" t="s">
        <v>15</v>
      </c>
      <c r="B10" s="146"/>
      <c r="C10" s="9" t="s">
        <v>80</v>
      </c>
      <c r="D10" s="7">
        <f>SUM(D11:D20)</f>
        <v>67284.908144999965</v>
      </c>
      <c r="E10" s="7">
        <f t="shared" ref="E10:F10" si="4">SUM(E11:E20)</f>
        <v>-60677.766955019964</v>
      </c>
      <c r="F10" s="7">
        <f t="shared" si="4"/>
        <v>127962.67510002</v>
      </c>
      <c r="G10" s="126">
        <f t="shared" ref="G10" si="5">SUM(G11:G20)</f>
        <v>-73016.396425119994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8" customFormat="1" x14ac:dyDescent="0.2">
      <c r="A11" s="10"/>
      <c r="B11" s="11" t="s">
        <v>16</v>
      </c>
      <c r="C11" s="12" t="s">
        <v>81</v>
      </c>
      <c r="D11" s="120">
        <v>4031.1749237600002</v>
      </c>
      <c r="E11" s="120">
        <v>2310.5729567499998</v>
      </c>
      <c r="F11" s="120">
        <v>1720.60196701</v>
      </c>
      <c r="G11" s="136">
        <v>1895.9568016400001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8" customFormat="1" x14ac:dyDescent="0.2">
      <c r="A12" s="13"/>
      <c r="B12" s="11" t="s">
        <v>17</v>
      </c>
      <c r="C12" s="14" t="s">
        <v>82</v>
      </c>
      <c r="D12" s="120">
        <v>126360.94456408999</v>
      </c>
      <c r="E12" s="120">
        <v>99828.132445390002</v>
      </c>
      <c r="F12" s="120">
        <v>26532.8121187</v>
      </c>
      <c r="G12" s="136">
        <v>27389.724429580001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8" customFormat="1" x14ac:dyDescent="0.2">
      <c r="A13" s="13"/>
      <c r="B13" s="11" t="s">
        <v>18</v>
      </c>
      <c r="C13" s="14" t="s">
        <v>83</v>
      </c>
      <c r="D13" s="120">
        <v>7528.0885318099999</v>
      </c>
      <c r="E13" s="120">
        <v>4944.0798180100001</v>
      </c>
      <c r="F13" s="120">
        <v>2584.0087137999999</v>
      </c>
      <c r="G13" s="136">
        <v>2074.0234041799999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8" customFormat="1" x14ac:dyDescent="0.2">
      <c r="A14" s="13"/>
      <c r="B14" s="11" t="s">
        <v>19</v>
      </c>
      <c r="C14" s="14" t="s">
        <v>84</v>
      </c>
      <c r="D14" s="120">
        <v>36619.754948529997</v>
      </c>
      <c r="E14" s="120">
        <v>766.22083992</v>
      </c>
      <c r="F14" s="120">
        <v>35853.534108610002</v>
      </c>
      <c r="G14" s="136">
        <v>30190.97204334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8" customFormat="1" x14ac:dyDescent="0.2">
      <c r="A15" s="13"/>
      <c r="B15" s="11" t="s">
        <v>20</v>
      </c>
      <c r="C15" s="14" t="s">
        <v>85</v>
      </c>
      <c r="D15" s="120">
        <v>11116.04853134</v>
      </c>
      <c r="E15" s="120">
        <v>11030.27094737</v>
      </c>
      <c r="F15" s="120">
        <v>85.777583969999995</v>
      </c>
      <c r="G15" s="136">
        <v>141.5931626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8" customFormat="1" x14ac:dyDescent="0.2">
      <c r="A16" s="10"/>
      <c r="B16" s="11" t="s">
        <v>21</v>
      </c>
      <c r="C16" s="15" t="s">
        <v>86</v>
      </c>
      <c r="D16" s="120">
        <v>23246.899478179999</v>
      </c>
      <c r="E16" s="120">
        <v>12752.392932590001</v>
      </c>
      <c r="F16" s="120">
        <v>10494.50654559</v>
      </c>
      <c r="G16" s="136">
        <v>10517.9103275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">
      <c r="A17" s="16"/>
      <c r="B17" s="11" t="s">
        <v>22</v>
      </c>
      <c r="C17" s="15" t="s">
        <v>87</v>
      </c>
      <c r="D17" s="120">
        <v>7605.33041598</v>
      </c>
      <c r="E17" s="122">
        <v>34.882980289999999</v>
      </c>
      <c r="F17" s="120">
        <v>7570.44743569</v>
      </c>
      <c r="G17" s="136">
        <v>7808.7864939800002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">
      <c r="A18" s="16"/>
      <c r="B18" s="17" t="s">
        <v>23</v>
      </c>
      <c r="C18" s="15" t="s">
        <v>88</v>
      </c>
      <c r="D18" s="120">
        <v>74.148881509999995</v>
      </c>
      <c r="E18" s="122">
        <v>3.2192502599999999</v>
      </c>
      <c r="F18" s="120">
        <v>70.92963125</v>
      </c>
      <c r="G18" s="136">
        <v>191.57787965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">
      <c r="A19" s="16"/>
      <c r="B19" s="17" t="s">
        <v>24</v>
      </c>
      <c r="C19" s="15" t="s">
        <v>89</v>
      </c>
      <c r="D19" s="120">
        <v>27211.910319530001</v>
      </c>
      <c r="E19" s="120">
        <v>0</v>
      </c>
      <c r="F19" s="120">
        <v>27211.910319530001</v>
      </c>
      <c r="G19" s="136">
        <v>25069.899294250001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">
      <c r="A20" s="16"/>
      <c r="B20" s="11" t="s">
        <v>25</v>
      </c>
      <c r="C20" s="12" t="s">
        <v>90</v>
      </c>
      <c r="D20" s="120">
        <v>-176509.39244972999</v>
      </c>
      <c r="E20" s="120">
        <v>-192347.53912559999</v>
      </c>
      <c r="F20" s="120">
        <v>15838.146675870001</v>
      </c>
      <c r="G20" s="136">
        <v>-178296.84026184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">
      <c r="A21" s="145" t="s">
        <v>26</v>
      </c>
      <c r="B21" s="146"/>
      <c r="C21" s="9" t="s">
        <v>91</v>
      </c>
      <c r="D21" s="7">
        <f>SUM(D22:D31)</f>
        <v>7313922.21700106</v>
      </c>
      <c r="E21" s="7">
        <f t="shared" ref="E21:F21" si="6">SUM(E22:E31)</f>
        <v>2718537.6301171295</v>
      </c>
      <c r="F21" s="7">
        <f t="shared" si="6"/>
        <v>4595384.5868839296</v>
      </c>
      <c r="G21" s="126">
        <f t="shared" ref="G21" si="7">SUM(G22:G31)</f>
        <v>4359761.7493342897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">
      <c r="A22" s="16"/>
      <c r="B22" s="11" t="s">
        <v>27</v>
      </c>
      <c r="C22" s="15" t="s">
        <v>92</v>
      </c>
      <c r="D22" s="120">
        <v>523870.21221308003</v>
      </c>
      <c r="E22" s="120">
        <v>1284.88071053</v>
      </c>
      <c r="F22" s="120">
        <v>522585.33150254999</v>
      </c>
      <c r="G22" s="136">
        <v>511415.03430996998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">
      <c r="A23" s="16"/>
      <c r="B23" s="11" t="s">
        <v>28</v>
      </c>
      <c r="C23" s="15" t="s">
        <v>93</v>
      </c>
      <c r="D23" s="120">
        <v>7437.7269817699998</v>
      </c>
      <c r="E23" s="120">
        <v>17.326348530000001</v>
      </c>
      <c r="F23" s="120">
        <v>7420.4006332400004</v>
      </c>
      <c r="G23" s="136">
        <v>7144.3499339299997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">
      <c r="A24" s="16"/>
      <c r="B24" s="11" t="s">
        <v>4</v>
      </c>
      <c r="C24" s="15" t="s">
        <v>94</v>
      </c>
      <c r="D24" s="120">
        <v>4333411.5465818597</v>
      </c>
      <c r="E24" s="120">
        <v>1497606.96157953</v>
      </c>
      <c r="F24" s="120">
        <v>2835804.5850023301</v>
      </c>
      <c r="G24" s="136">
        <v>2730907.2809821898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">
      <c r="A25" s="16"/>
      <c r="B25" s="11" t="s">
        <v>5</v>
      </c>
      <c r="C25" s="19" t="s">
        <v>95</v>
      </c>
      <c r="D25" s="120">
        <v>1633385.0522526901</v>
      </c>
      <c r="E25" s="120">
        <v>1020690.50063133</v>
      </c>
      <c r="F25" s="120">
        <v>612694.55162136001</v>
      </c>
      <c r="G25" s="136">
        <v>589074.86252047995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">
      <c r="A26" s="16"/>
      <c r="B26" s="11" t="s">
        <v>29</v>
      </c>
      <c r="C26" s="19" t="s">
        <v>96</v>
      </c>
      <c r="D26" s="120">
        <v>372.03430857000001</v>
      </c>
      <c r="E26" s="120">
        <v>107.03140456</v>
      </c>
      <c r="F26" s="120">
        <v>265.00290401000001</v>
      </c>
      <c r="G26" s="136">
        <v>262.18028000999999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16"/>
      <c r="B27" s="11" t="s">
        <v>97</v>
      </c>
      <c r="C27" s="19" t="s">
        <v>98</v>
      </c>
      <c r="D27" s="120">
        <v>185395.58863116</v>
      </c>
      <c r="E27" s="120">
        <v>183917.06068533001</v>
      </c>
      <c r="F27" s="120">
        <v>1478.5279458299999</v>
      </c>
      <c r="G27" s="136">
        <v>1228.9498763199999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16"/>
      <c r="B28" s="11" t="s">
        <v>99</v>
      </c>
      <c r="C28" s="20" t="s">
        <v>100</v>
      </c>
      <c r="D28" s="120">
        <v>14905.018801820001</v>
      </c>
      <c r="E28" s="122">
        <v>11636.439131089999</v>
      </c>
      <c r="F28" s="120">
        <v>3268.5796707300001</v>
      </c>
      <c r="G28" s="136">
        <v>3891.35211149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16"/>
      <c r="B29" s="11" t="s">
        <v>101</v>
      </c>
      <c r="C29" s="19" t="s">
        <v>102</v>
      </c>
      <c r="D29" s="120">
        <v>549383.80483116</v>
      </c>
      <c r="E29" s="122">
        <v>2631.0564996899998</v>
      </c>
      <c r="F29" s="120">
        <v>546752.74833146995</v>
      </c>
      <c r="G29" s="136">
        <v>467981.14921517001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16"/>
      <c r="B30" s="17" t="s">
        <v>103</v>
      </c>
      <c r="C30" s="20" t="s">
        <v>104</v>
      </c>
      <c r="D30" s="120">
        <v>53164.699462099998</v>
      </c>
      <c r="E30" s="122">
        <v>646.37312654000004</v>
      </c>
      <c r="F30" s="120">
        <v>52518.326335559999</v>
      </c>
      <c r="G30" s="136">
        <v>35286.431631959997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8" customFormat="1" x14ac:dyDescent="0.2">
      <c r="A31" s="16"/>
      <c r="B31" s="17" t="s">
        <v>105</v>
      </c>
      <c r="C31" s="20" t="s">
        <v>106</v>
      </c>
      <c r="D31" s="120">
        <v>12596.532936850001</v>
      </c>
      <c r="E31" s="120">
        <v>0</v>
      </c>
      <c r="F31" s="120">
        <v>12596.532936850001</v>
      </c>
      <c r="G31" s="136">
        <v>12570.158472769999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145" t="s">
        <v>30</v>
      </c>
      <c r="B32" s="146"/>
      <c r="C32" s="21" t="s">
        <v>107</v>
      </c>
      <c r="D32" s="22">
        <f>SUM(D33:D41)</f>
        <v>172531.23938674002</v>
      </c>
      <c r="E32" s="22">
        <f t="shared" ref="E32:F32" si="8">SUM(E33:E41)</f>
        <v>2443.4062424900003</v>
      </c>
      <c r="F32" s="22">
        <f t="shared" si="8"/>
        <v>170087.83314425003</v>
      </c>
      <c r="G32" s="127">
        <f t="shared" ref="G32" si="9">SUM(G33:G41)</f>
        <v>153721.79392594</v>
      </c>
    </row>
    <row r="33" spans="1:18" x14ac:dyDescent="0.2">
      <c r="A33" s="23"/>
      <c r="B33" s="24" t="s">
        <v>108</v>
      </c>
      <c r="C33" s="25" t="s">
        <v>109</v>
      </c>
      <c r="D33" s="120">
        <v>26126.491334660001</v>
      </c>
      <c r="E33" s="120">
        <v>716.28659367</v>
      </c>
      <c r="F33" s="120">
        <v>25410.204740990001</v>
      </c>
      <c r="G33" s="136">
        <v>23699.427752430001</v>
      </c>
    </row>
    <row r="34" spans="1:18" x14ac:dyDescent="0.2">
      <c r="A34" s="23"/>
      <c r="B34" s="24" t="s">
        <v>110</v>
      </c>
      <c r="C34" s="25" t="s">
        <v>111</v>
      </c>
      <c r="D34" s="120">
        <v>4943.6721304599996</v>
      </c>
      <c r="E34" s="120">
        <v>229.52152846000001</v>
      </c>
      <c r="F34" s="120">
        <v>4714.1506019999997</v>
      </c>
      <c r="G34" s="136">
        <v>4614.4552525299996</v>
      </c>
    </row>
    <row r="35" spans="1:18" x14ac:dyDescent="0.2">
      <c r="A35" s="23"/>
      <c r="B35" s="24" t="s">
        <v>112</v>
      </c>
      <c r="C35" s="26" t="s">
        <v>113</v>
      </c>
      <c r="D35" s="120">
        <v>8431.4894517600005</v>
      </c>
      <c r="E35" s="120">
        <v>14.33229569</v>
      </c>
      <c r="F35" s="120">
        <v>8417.1571560699995</v>
      </c>
      <c r="G35" s="136">
        <v>8062.1277775999997</v>
      </c>
    </row>
    <row r="36" spans="1:18" x14ac:dyDescent="0.2">
      <c r="A36" s="23"/>
      <c r="B36" s="24" t="s">
        <v>114</v>
      </c>
      <c r="C36" s="26" t="s">
        <v>115</v>
      </c>
      <c r="D36" s="120">
        <v>22680.33956407</v>
      </c>
      <c r="E36" s="120">
        <v>370.59955723000002</v>
      </c>
      <c r="F36" s="120">
        <v>22309.740006839998</v>
      </c>
      <c r="G36" s="136">
        <v>28304.931623600001</v>
      </c>
    </row>
    <row r="37" spans="1:18" x14ac:dyDescent="0.2">
      <c r="A37" s="23"/>
      <c r="B37" s="24" t="s">
        <v>116</v>
      </c>
      <c r="C37" s="27" t="s">
        <v>117</v>
      </c>
      <c r="D37" s="120">
        <v>6501.7245781900001</v>
      </c>
      <c r="E37" s="124">
        <v>0</v>
      </c>
      <c r="F37" s="120">
        <v>6501.7245781900001</v>
      </c>
      <c r="G37" s="136">
        <v>12409.65241214</v>
      </c>
    </row>
    <row r="38" spans="1:18" x14ac:dyDescent="0.2">
      <c r="A38" s="28"/>
      <c r="B38" s="24" t="s">
        <v>118</v>
      </c>
      <c r="C38" s="27" t="s">
        <v>119</v>
      </c>
      <c r="D38" s="120">
        <v>65972.927898420006</v>
      </c>
      <c r="E38" s="120">
        <v>1112.66626744</v>
      </c>
      <c r="F38" s="120">
        <v>64860.26163098</v>
      </c>
      <c r="G38" s="136">
        <v>39593.619658800002</v>
      </c>
    </row>
    <row r="39" spans="1:18" x14ac:dyDescent="0.2">
      <c r="A39" s="28"/>
      <c r="B39" s="24" t="s">
        <v>120</v>
      </c>
      <c r="C39" s="26" t="s">
        <v>121</v>
      </c>
      <c r="D39" s="120">
        <v>2514.02378245</v>
      </c>
      <c r="E39" s="124">
        <v>0</v>
      </c>
      <c r="F39" s="120">
        <v>2514.02378245</v>
      </c>
      <c r="G39" s="136">
        <v>2657.0684851300002</v>
      </c>
    </row>
    <row r="40" spans="1:18" x14ac:dyDescent="0.2">
      <c r="A40" s="28"/>
      <c r="B40" s="24" t="s">
        <v>122</v>
      </c>
      <c r="C40" s="25" t="s">
        <v>123</v>
      </c>
      <c r="D40" s="120">
        <v>38.680520999999999</v>
      </c>
      <c r="E40" s="124">
        <v>0</v>
      </c>
      <c r="F40" s="120">
        <v>38.680520999999999</v>
      </c>
      <c r="G40" s="136">
        <v>59.7849626</v>
      </c>
    </row>
    <row r="41" spans="1:18" x14ac:dyDescent="0.2">
      <c r="A41" s="28"/>
      <c r="B41" s="24" t="s">
        <v>13</v>
      </c>
      <c r="C41" s="29" t="s">
        <v>124</v>
      </c>
      <c r="D41" s="120">
        <v>35321.890125730002</v>
      </c>
      <c r="E41" s="124">
        <v>0</v>
      </c>
      <c r="F41" s="120">
        <v>35321.890125730002</v>
      </c>
      <c r="G41" s="136">
        <v>34320.726001110001</v>
      </c>
    </row>
    <row r="42" spans="1:18" x14ac:dyDescent="0.2">
      <c r="A42" s="145" t="s">
        <v>31</v>
      </c>
      <c r="B42" s="146"/>
      <c r="C42" s="21" t="s">
        <v>125</v>
      </c>
      <c r="D42" s="7">
        <f>SUM(D43:D50)</f>
        <v>191221.01436769997</v>
      </c>
      <c r="E42" s="7">
        <f t="shared" ref="E42:F42" si="10">SUM(E43:E50)</f>
        <v>20568.25222473</v>
      </c>
      <c r="F42" s="7">
        <f t="shared" si="10"/>
        <v>170652.76214296999</v>
      </c>
      <c r="G42" s="126">
        <f t="shared" ref="G42" si="11">SUM(G43:G50)</f>
        <v>118361.33658997</v>
      </c>
    </row>
    <row r="43" spans="1:18" x14ac:dyDescent="0.2">
      <c r="A43" s="30"/>
      <c r="B43" s="24" t="s">
        <v>32</v>
      </c>
      <c r="C43" s="25" t="s">
        <v>126</v>
      </c>
      <c r="D43" s="120">
        <v>3820.0325978000001</v>
      </c>
      <c r="E43" s="120">
        <v>81.396548519999996</v>
      </c>
      <c r="F43" s="120">
        <v>3738.63604928</v>
      </c>
      <c r="G43" s="136">
        <v>3683.6895616800002</v>
      </c>
    </row>
    <row r="44" spans="1:18" x14ac:dyDescent="0.2">
      <c r="A44" s="28"/>
      <c r="B44" s="24" t="s">
        <v>33</v>
      </c>
      <c r="C44" s="25" t="s">
        <v>127</v>
      </c>
      <c r="D44" s="120">
        <v>15285.101756120001</v>
      </c>
      <c r="E44" s="120">
        <v>14073.913341199999</v>
      </c>
      <c r="F44" s="120">
        <v>1211.18841492</v>
      </c>
      <c r="G44" s="136">
        <v>105.40085882</v>
      </c>
    </row>
    <row r="45" spans="1:18" x14ac:dyDescent="0.2">
      <c r="A45" s="31"/>
      <c r="B45" s="24" t="s">
        <v>34</v>
      </c>
      <c r="C45" s="26" t="s">
        <v>128</v>
      </c>
      <c r="D45" s="120">
        <v>2141.0496404599999</v>
      </c>
      <c r="E45" s="124">
        <v>0</v>
      </c>
      <c r="F45" s="120">
        <v>2141.0496404599999</v>
      </c>
      <c r="G45" s="136">
        <v>1187.28827899</v>
      </c>
    </row>
    <row r="46" spans="1:18" s="8" customFormat="1" x14ac:dyDescent="0.2">
      <c r="A46" s="32"/>
      <c r="B46" s="11" t="s">
        <v>35</v>
      </c>
      <c r="C46" s="20" t="s">
        <v>129</v>
      </c>
      <c r="D46" s="120">
        <v>1.03E-2</v>
      </c>
      <c r="E46" s="120">
        <v>0</v>
      </c>
      <c r="F46" s="120">
        <v>1.03E-2</v>
      </c>
      <c r="G46" s="136">
        <v>49.619790000000002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13"/>
      <c r="B47" s="11" t="s">
        <v>130</v>
      </c>
      <c r="C47" s="33" t="s">
        <v>131</v>
      </c>
      <c r="D47" s="120">
        <v>102237.61864607999</v>
      </c>
      <c r="E47" s="120">
        <v>6412.9423350099996</v>
      </c>
      <c r="F47" s="120">
        <v>95824.676311069998</v>
      </c>
      <c r="G47" s="136">
        <v>50397.53390016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13"/>
      <c r="B48" s="11" t="s">
        <v>132</v>
      </c>
      <c r="C48" s="34" t="s">
        <v>133</v>
      </c>
      <c r="D48" s="120">
        <v>67737.201427239997</v>
      </c>
      <c r="E48" s="120">
        <v>0</v>
      </c>
      <c r="F48" s="120">
        <v>67737.201427239997</v>
      </c>
      <c r="G48" s="136">
        <v>62937.804200320003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13"/>
      <c r="B49" s="11" t="s">
        <v>134</v>
      </c>
      <c r="C49" s="35" t="s">
        <v>135</v>
      </c>
      <c r="D49" s="120">
        <v>0</v>
      </c>
      <c r="E49" s="120">
        <v>0</v>
      </c>
      <c r="F49" s="124">
        <v>0</v>
      </c>
      <c r="G49" s="136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.5" thickBot="1" x14ac:dyDescent="0.25">
      <c r="A50" s="13"/>
      <c r="B50" s="11" t="s">
        <v>136</v>
      </c>
      <c r="C50" s="33" t="s">
        <v>137</v>
      </c>
      <c r="D50" s="141">
        <v>0</v>
      </c>
      <c r="E50" s="141">
        <v>0</v>
      </c>
      <c r="F50" s="124">
        <v>0</v>
      </c>
      <c r="G50" s="136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151" t="s">
        <v>37</v>
      </c>
      <c r="B51" s="152"/>
      <c r="C51" s="36" t="s">
        <v>138</v>
      </c>
      <c r="D51" s="144">
        <f>D52+D63+D98</f>
        <v>2230895.7847734401</v>
      </c>
      <c r="E51" s="144">
        <f t="shared" ref="E51:F51" si="12">E52+E63+E98</f>
        <v>141953.197296</v>
      </c>
      <c r="F51" s="37">
        <f t="shared" si="12"/>
        <v>2088942.58747744</v>
      </c>
      <c r="G51" s="128">
        <f t="shared" ref="G51" si="13">G52+G63+G98</f>
        <v>2035561.0552549902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145" t="s">
        <v>38</v>
      </c>
      <c r="B52" s="146"/>
      <c r="C52" s="38" t="s">
        <v>139</v>
      </c>
      <c r="D52" s="123">
        <f>SUM(D53:D62)</f>
        <v>158450.86718283998</v>
      </c>
      <c r="E52" s="123">
        <f t="shared" ref="E52:F52" si="14">SUM(E53:E62)</f>
        <v>2174.4678428299999</v>
      </c>
      <c r="F52" s="7">
        <f t="shared" si="14"/>
        <v>156276.39934000999</v>
      </c>
      <c r="G52" s="126">
        <f t="shared" ref="G52" si="15">SUM(G53:G62)</f>
        <v>125958.23384287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39"/>
      <c r="B53" s="40" t="s">
        <v>39</v>
      </c>
      <c r="C53" s="41" t="s">
        <v>140</v>
      </c>
      <c r="D53" s="120">
        <v>0</v>
      </c>
      <c r="E53" s="120">
        <v>0</v>
      </c>
      <c r="F53" s="124">
        <v>0</v>
      </c>
      <c r="G53" s="136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16"/>
      <c r="B54" s="11" t="s">
        <v>40</v>
      </c>
      <c r="C54" s="20" t="s">
        <v>141</v>
      </c>
      <c r="D54" s="120">
        <v>105434.3676095</v>
      </c>
      <c r="E54" s="120">
        <v>1740.40101751</v>
      </c>
      <c r="F54" s="120">
        <v>103693.96659199</v>
      </c>
      <c r="G54" s="136">
        <v>86795.102532689998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16"/>
      <c r="B55" s="11" t="s">
        <v>41</v>
      </c>
      <c r="C55" s="20" t="s">
        <v>142</v>
      </c>
      <c r="D55" s="120">
        <v>119.1336305</v>
      </c>
      <c r="E55" s="120">
        <v>0</v>
      </c>
      <c r="F55" s="120">
        <v>119.1336305</v>
      </c>
      <c r="G55" s="136">
        <v>122.3102373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"/>
      <c r="B56" s="11" t="s">
        <v>42</v>
      </c>
      <c r="C56" s="20" t="s">
        <v>143</v>
      </c>
      <c r="D56" s="120">
        <v>4310.5866202099996</v>
      </c>
      <c r="E56" s="120">
        <v>176.27821829999999</v>
      </c>
      <c r="F56" s="120">
        <v>4134.3084019099997</v>
      </c>
      <c r="G56" s="136">
        <v>3332.4401775400001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6"/>
      <c r="B57" s="11" t="s">
        <v>43</v>
      </c>
      <c r="C57" s="20" t="s">
        <v>144</v>
      </c>
      <c r="D57" s="120">
        <v>653.87487377000002</v>
      </c>
      <c r="E57" s="120">
        <v>30.865834209999999</v>
      </c>
      <c r="F57" s="120">
        <v>623.00903956000002</v>
      </c>
      <c r="G57" s="136">
        <v>929.89929773999995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8" customFormat="1" x14ac:dyDescent="0.2">
      <c r="A58" s="16"/>
      <c r="B58" s="11" t="s">
        <v>44</v>
      </c>
      <c r="C58" s="20" t="s">
        <v>145</v>
      </c>
      <c r="D58" s="120">
        <v>1437.46102531</v>
      </c>
      <c r="E58" s="120">
        <v>113.62687947000001</v>
      </c>
      <c r="F58" s="120">
        <v>1323.83414584</v>
      </c>
      <c r="G58" s="136">
        <v>1259.2036012000001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16"/>
      <c r="B59" s="11" t="s">
        <v>45</v>
      </c>
      <c r="C59" s="20" t="s">
        <v>146</v>
      </c>
      <c r="D59" s="124">
        <v>0</v>
      </c>
      <c r="E59" s="124">
        <v>0</v>
      </c>
      <c r="F59" s="124">
        <v>0</v>
      </c>
      <c r="G59" s="136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16"/>
      <c r="B60" s="11" t="s">
        <v>46</v>
      </c>
      <c r="C60" s="20" t="s">
        <v>147</v>
      </c>
      <c r="D60" s="120">
        <v>45573.967914660003</v>
      </c>
      <c r="E60" s="120">
        <v>113.19037634</v>
      </c>
      <c r="F60" s="120">
        <v>45460.777538319999</v>
      </c>
      <c r="G60" s="136">
        <v>32690.588861010001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16"/>
      <c r="B61" s="11" t="s">
        <v>47</v>
      </c>
      <c r="C61" s="20" t="s">
        <v>148</v>
      </c>
      <c r="D61" s="120">
        <v>85.841404729999994</v>
      </c>
      <c r="E61" s="124">
        <v>0</v>
      </c>
      <c r="F61" s="120">
        <v>85.841404729999994</v>
      </c>
      <c r="G61" s="136">
        <v>24.837638309999999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16"/>
      <c r="B62" s="11" t="s">
        <v>48</v>
      </c>
      <c r="C62" s="20" t="s">
        <v>149</v>
      </c>
      <c r="D62" s="120">
        <v>835.63410415999999</v>
      </c>
      <c r="E62" s="120">
        <v>0.105517</v>
      </c>
      <c r="F62" s="120">
        <v>835.52858716000003</v>
      </c>
      <c r="G62" s="136">
        <v>803.85149707999994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145" t="s">
        <v>49</v>
      </c>
      <c r="B63" s="146"/>
      <c r="C63" s="18" t="s">
        <v>150</v>
      </c>
      <c r="D63" s="7">
        <f>SUM(D64:D97)</f>
        <v>1052246.1723493701</v>
      </c>
      <c r="E63" s="7">
        <f t="shared" ref="E63:F63" si="16">SUM(E64:E97)</f>
        <v>139753.68280625</v>
      </c>
      <c r="F63" s="7">
        <f t="shared" si="16"/>
        <v>912492.48954312014</v>
      </c>
      <c r="G63" s="126">
        <f t="shared" ref="G63" si="17">SUM(G64:G97)</f>
        <v>1021906.7604584101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16"/>
      <c r="B64" s="11" t="s">
        <v>50</v>
      </c>
      <c r="C64" s="34" t="s">
        <v>151</v>
      </c>
      <c r="D64" s="120">
        <v>130628.15701274</v>
      </c>
      <c r="E64" s="120">
        <v>15759.71937484</v>
      </c>
      <c r="F64" s="120">
        <v>114868.4376379</v>
      </c>
      <c r="G64" s="136">
        <v>88779.886400200005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16"/>
      <c r="B65" s="11" t="s">
        <v>51</v>
      </c>
      <c r="C65" s="20" t="s">
        <v>152</v>
      </c>
      <c r="D65" s="120">
        <v>2897.15198048</v>
      </c>
      <c r="E65" s="120">
        <v>1.59883891</v>
      </c>
      <c r="F65" s="120">
        <v>2895.5531415700002</v>
      </c>
      <c r="G65" s="136">
        <v>4.2175000000000002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16"/>
      <c r="B66" s="11" t="s">
        <v>52</v>
      </c>
      <c r="C66" s="20" t="s">
        <v>153</v>
      </c>
      <c r="D66" s="124">
        <v>0</v>
      </c>
      <c r="E66" s="124">
        <v>0</v>
      </c>
      <c r="F66" s="124">
        <v>0</v>
      </c>
      <c r="G66" s="136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16"/>
      <c r="B67" s="11" t="s">
        <v>53</v>
      </c>
      <c r="C67" s="20" t="s">
        <v>154</v>
      </c>
      <c r="D67" s="120">
        <v>11671.577681410001</v>
      </c>
      <c r="E67" s="120">
        <v>129.27141384000001</v>
      </c>
      <c r="F67" s="120">
        <v>11542.30626757</v>
      </c>
      <c r="G67" s="136">
        <v>8822.5515317999998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16"/>
      <c r="B68" s="11" t="s">
        <v>54</v>
      </c>
      <c r="C68" s="20" t="s">
        <v>155</v>
      </c>
      <c r="D68" s="120">
        <v>22314.68698414</v>
      </c>
      <c r="E68" s="120">
        <v>16079.002630909999</v>
      </c>
      <c r="F68" s="120">
        <v>6235.6843532299999</v>
      </c>
      <c r="G68" s="136">
        <v>6273.56456789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16"/>
      <c r="B69" s="11" t="s">
        <v>55</v>
      </c>
      <c r="C69" s="20" t="s">
        <v>156</v>
      </c>
      <c r="D69" s="120">
        <v>189.16165899000001</v>
      </c>
      <c r="E69" s="120">
        <v>1.0976476500000001</v>
      </c>
      <c r="F69" s="120">
        <v>188.06401134000001</v>
      </c>
      <c r="G69" s="136">
        <v>146.21170275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16"/>
      <c r="B70" s="11" t="s">
        <v>157</v>
      </c>
      <c r="C70" s="20" t="s">
        <v>158</v>
      </c>
      <c r="D70" s="120">
        <v>576.22937062999995</v>
      </c>
      <c r="E70" s="120">
        <v>576.22937062999995</v>
      </c>
      <c r="F70" s="124">
        <v>0</v>
      </c>
      <c r="G70" s="137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42"/>
      <c r="B71" s="11" t="s">
        <v>159</v>
      </c>
      <c r="C71" s="20" t="s">
        <v>160</v>
      </c>
      <c r="D71" s="120">
        <v>567.04739175999998</v>
      </c>
      <c r="E71" s="124">
        <v>0</v>
      </c>
      <c r="F71" s="120">
        <v>567.04739175999998</v>
      </c>
      <c r="G71" s="136">
        <v>578.37681356999997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42"/>
      <c r="B72" s="11" t="s">
        <v>161</v>
      </c>
      <c r="C72" s="20" t="s">
        <v>162</v>
      </c>
      <c r="D72" s="120">
        <v>709.92418252000004</v>
      </c>
      <c r="E72" s="120">
        <v>3.5016918000000001</v>
      </c>
      <c r="F72" s="120">
        <v>706.42249072000004</v>
      </c>
      <c r="G72" s="136">
        <v>644.34891348999997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42"/>
      <c r="B73" s="11" t="s">
        <v>163</v>
      </c>
      <c r="C73" s="43" t="s">
        <v>164</v>
      </c>
      <c r="D73" s="124">
        <v>0</v>
      </c>
      <c r="E73" s="124">
        <v>0</v>
      </c>
      <c r="F73" s="124">
        <v>0</v>
      </c>
      <c r="G73" s="137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42"/>
      <c r="B74" s="11" t="s">
        <v>165</v>
      </c>
      <c r="C74" s="44" t="s">
        <v>166</v>
      </c>
      <c r="D74" s="124">
        <v>0</v>
      </c>
      <c r="E74" s="124">
        <v>0</v>
      </c>
      <c r="F74" s="124">
        <v>0</v>
      </c>
      <c r="G74" s="137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42"/>
      <c r="B75" s="11" t="s">
        <v>167</v>
      </c>
      <c r="C75" s="44" t="s">
        <v>168</v>
      </c>
      <c r="D75" s="120">
        <v>3.7962000000000003E-2</v>
      </c>
      <c r="E75" s="124">
        <v>0</v>
      </c>
      <c r="F75" s="120">
        <v>3.7962000000000003E-2</v>
      </c>
      <c r="G75" s="136">
        <v>0.116622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16"/>
      <c r="B76" s="11" t="s">
        <v>169</v>
      </c>
      <c r="C76" s="20" t="s">
        <v>36</v>
      </c>
      <c r="D76" s="124">
        <v>0</v>
      </c>
      <c r="E76" s="124">
        <v>0</v>
      </c>
      <c r="F76" s="124">
        <v>0</v>
      </c>
      <c r="G76" s="137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16"/>
      <c r="B77" s="11" t="s">
        <v>170</v>
      </c>
      <c r="C77" s="20" t="s">
        <v>171</v>
      </c>
      <c r="D77" s="124">
        <v>0</v>
      </c>
      <c r="E77" s="124">
        <v>0</v>
      </c>
      <c r="F77" s="124">
        <v>0</v>
      </c>
      <c r="G77" s="137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13"/>
      <c r="B78" s="11" t="s">
        <v>172</v>
      </c>
      <c r="C78" s="20" t="s">
        <v>173</v>
      </c>
      <c r="D78" s="124">
        <v>0</v>
      </c>
      <c r="E78" s="124">
        <v>0</v>
      </c>
      <c r="F78" s="124">
        <v>0</v>
      </c>
      <c r="G78" s="137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13"/>
      <c r="B79" s="11" t="s">
        <v>174</v>
      </c>
      <c r="C79" s="20" t="s">
        <v>175</v>
      </c>
      <c r="D79" s="120">
        <v>13833.245038159999</v>
      </c>
      <c r="E79" s="120">
        <v>0.40200000000000002</v>
      </c>
      <c r="F79" s="120">
        <v>13832.843038159999</v>
      </c>
      <c r="G79" s="136">
        <v>11842.74213389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13"/>
      <c r="B80" s="11" t="s">
        <v>176</v>
      </c>
      <c r="C80" s="20" t="s">
        <v>177</v>
      </c>
      <c r="D80" s="120">
        <v>866.07663336999997</v>
      </c>
      <c r="E80" s="120">
        <v>2.3268821499999999</v>
      </c>
      <c r="F80" s="120">
        <v>863.74975122000001</v>
      </c>
      <c r="G80" s="136">
        <v>875.18823640000005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13"/>
      <c r="B81" s="11" t="s">
        <v>178</v>
      </c>
      <c r="C81" s="20" t="s">
        <v>179</v>
      </c>
      <c r="D81" s="120">
        <v>3413.8726921299999</v>
      </c>
      <c r="E81" s="124">
        <v>0</v>
      </c>
      <c r="F81" s="120">
        <v>3413.8726921299999</v>
      </c>
      <c r="G81" s="136">
        <v>2826.3763976099999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10"/>
      <c r="B82" s="11" t="s">
        <v>180</v>
      </c>
      <c r="C82" s="45" t="s">
        <v>181</v>
      </c>
      <c r="D82" s="120">
        <v>63624.278051410001</v>
      </c>
      <c r="E82" s="120">
        <v>52703.682520629998</v>
      </c>
      <c r="F82" s="120">
        <v>10920.59553078</v>
      </c>
      <c r="G82" s="136">
        <v>27000.378298619999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10"/>
      <c r="B83" s="11" t="s">
        <v>182</v>
      </c>
      <c r="C83" s="46" t="s">
        <v>183</v>
      </c>
      <c r="D83" s="124">
        <v>0</v>
      </c>
      <c r="E83" s="124">
        <v>0</v>
      </c>
      <c r="F83" s="124">
        <v>0</v>
      </c>
      <c r="G83" s="136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10"/>
      <c r="B84" s="11" t="s">
        <v>184</v>
      </c>
      <c r="C84" s="44" t="s">
        <v>185</v>
      </c>
      <c r="D84" s="120">
        <v>1634.73469077</v>
      </c>
      <c r="E84" s="124">
        <v>0</v>
      </c>
      <c r="F84" s="120">
        <v>1634.73469077</v>
      </c>
      <c r="G84" s="136">
        <v>903.34926642000005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10"/>
      <c r="B85" s="11" t="s">
        <v>186</v>
      </c>
      <c r="C85" s="47" t="s">
        <v>187</v>
      </c>
      <c r="D85" s="122">
        <v>87.918169000000006</v>
      </c>
      <c r="E85" s="124">
        <v>0</v>
      </c>
      <c r="F85" s="122">
        <v>87.918169000000006</v>
      </c>
      <c r="G85" s="135">
        <v>120.963291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13"/>
      <c r="B86" s="11" t="s">
        <v>188</v>
      </c>
      <c r="C86" s="20" t="s">
        <v>189</v>
      </c>
      <c r="D86" s="120">
        <v>23.801906129999999</v>
      </c>
      <c r="E86" s="120">
        <v>23.801906129999999</v>
      </c>
      <c r="F86" s="124">
        <v>0</v>
      </c>
      <c r="G86" s="137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13"/>
      <c r="B87" s="11" t="s">
        <v>190</v>
      </c>
      <c r="C87" s="20" t="s">
        <v>191</v>
      </c>
      <c r="D87" s="120">
        <v>267100.24389216001</v>
      </c>
      <c r="E87" s="124">
        <v>0</v>
      </c>
      <c r="F87" s="120">
        <v>267100.24389216001</v>
      </c>
      <c r="G87" s="136">
        <v>496935.43974179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13"/>
      <c r="B88" s="17" t="s">
        <v>192</v>
      </c>
      <c r="C88" s="48" t="s">
        <v>193</v>
      </c>
      <c r="D88" s="120">
        <v>73577.393866550003</v>
      </c>
      <c r="E88" s="120">
        <v>3.2049767999999998</v>
      </c>
      <c r="F88" s="120">
        <v>73574.188889750003</v>
      </c>
      <c r="G88" s="136">
        <v>6585.7003566499998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13"/>
      <c r="B89" s="17" t="s">
        <v>194</v>
      </c>
      <c r="C89" s="20" t="s">
        <v>195</v>
      </c>
      <c r="D89" s="120">
        <v>1.53917437</v>
      </c>
      <c r="E89" s="124">
        <v>0</v>
      </c>
      <c r="F89" s="120">
        <v>1.53917437</v>
      </c>
      <c r="G89" s="136">
        <v>4.6910580900000003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13"/>
      <c r="B90" s="17" t="s">
        <v>196</v>
      </c>
      <c r="C90" s="20" t="s">
        <v>197</v>
      </c>
      <c r="D90" s="124">
        <v>0</v>
      </c>
      <c r="E90" s="124">
        <v>0</v>
      </c>
      <c r="F90" s="124">
        <v>0</v>
      </c>
      <c r="G90" s="136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13"/>
      <c r="B91" s="17" t="s">
        <v>198</v>
      </c>
      <c r="C91" s="33" t="s">
        <v>199</v>
      </c>
      <c r="D91" s="120">
        <v>98168.004283460003</v>
      </c>
      <c r="E91" s="124">
        <v>0</v>
      </c>
      <c r="F91" s="120">
        <v>98168.004283460003</v>
      </c>
      <c r="G91" s="136">
        <v>103173.77119308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13"/>
      <c r="B92" s="17" t="s">
        <v>200</v>
      </c>
      <c r="C92" s="49" t="s">
        <v>201</v>
      </c>
      <c r="D92" s="120">
        <v>46.964482820000001</v>
      </c>
      <c r="E92" s="124">
        <v>0</v>
      </c>
      <c r="F92" s="120">
        <v>46.964482820000001</v>
      </c>
      <c r="G92" s="136">
        <v>28.93372278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13"/>
      <c r="B93" s="17" t="s">
        <v>202</v>
      </c>
      <c r="C93" s="20" t="s">
        <v>203</v>
      </c>
      <c r="D93" s="120">
        <v>7556.4304382299997</v>
      </c>
      <c r="E93" s="124">
        <v>0</v>
      </c>
      <c r="F93" s="120">
        <v>7556.4304382299997</v>
      </c>
      <c r="G93" s="136">
        <v>5819.1738395599996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13"/>
      <c r="B94" s="17" t="s">
        <v>204</v>
      </c>
      <c r="C94" s="20" t="s">
        <v>205</v>
      </c>
      <c r="D94" s="120">
        <v>8679.8308386900007</v>
      </c>
      <c r="E94" s="120">
        <v>2.300249E-2</v>
      </c>
      <c r="F94" s="120">
        <v>8679.8078361999997</v>
      </c>
      <c r="G94" s="136">
        <v>5146.7382353000003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8" customFormat="1" x14ac:dyDescent="0.2">
      <c r="A95" s="13"/>
      <c r="B95" s="17" t="s">
        <v>206</v>
      </c>
      <c r="C95" s="15" t="s">
        <v>207</v>
      </c>
      <c r="D95" s="120">
        <v>137443.18942146</v>
      </c>
      <c r="E95" s="120">
        <v>222.36807063000001</v>
      </c>
      <c r="F95" s="120">
        <v>137220.82135083</v>
      </c>
      <c r="G95" s="136">
        <v>130222.4750219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8" customFormat="1" x14ac:dyDescent="0.2">
      <c r="A96" s="13"/>
      <c r="B96" s="17" t="s">
        <v>208</v>
      </c>
      <c r="C96" s="20" t="s">
        <v>209</v>
      </c>
      <c r="D96" s="120">
        <v>128965.31954721001</v>
      </c>
      <c r="E96" s="120">
        <v>9922.1097635200003</v>
      </c>
      <c r="F96" s="120">
        <v>119043.20978369001</v>
      </c>
      <c r="G96" s="136">
        <v>96099.753866290004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7" x14ac:dyDescent="0.2">
      <c r="A97" s="28"/>
      <c r="B97" s="24" t="s">
        <v>210</v>
      </c>
      <c r="C97" s="25" t="s">
        <v>211</v>
      </c>
      <c r="D97" s="120">
        <v>77669.354998780007</v>
      </c>
      <c r="E97" s="120">
        <v>44325.342715320003</v>
      </c>
      <c r="F97" s="120">
        <v>33344.012283459997</v>
      </c>
      <c r="G97" s="136">
        <v>29071.811747330001</v>
      </c>
    </row>
    <row r="98" spans="1:7" x14ac:dyDescent="0.2">
      <c r="A98" s="145" t="s">
        <v>56</v>
      </c>
      <c r="B98" s="146"/>
      <c r="C98" s="50" t="s">
        <v>212</v>
      </c>
      <c r="D98" s="7">
        <f>SUM(D99:D117)</f>
        <v>1020198.7452412299</v>
      </c>
      <c r="E98" s="7">
        <f t="shared" ref="E98:F98" si="18">SUM(E99:E117)</f>
        <v>25.046646920000001</v>
      </c>
      <c r="F98" s="7">
        <f t="shared" si="18"/>
        <v>1020173.6985943099</v>
      </c>
      <c r="G98" s="126">
        <f t="shared" ref="G98" si="19">SUM(G99:G117)</f>
        <v>887696.06095371</v>
      </c>
    </row>
    <row r="99" spans="1:7" x14ac:dyDescent="0.2">
      <c r="A99" s="28"/>
      <c r="B99" s="24" t="s">
        <v>57</v>
      </c>
      <c r="C99" s="25" t="s">
        <v>213</v>
      </c>
      <c r="D99" s="120">
        <v>3262.4908923799999</v>
      </c>
      <c r="E99" s="120">
        <v>0.03</v>
      </c>
      <c r="F99" s="120">
        <v>3262.4608923800001</v>
      </c>
      <c r="G99" s="136">
        <v>3863.4779661399998</v>
      </c>
    </row>
    <row r="100" spans="1:7" x14ac:dyDescent="0.2">
      <c r="A100" s="28"/>
      <c r="B100" s="24" t="s">
        <v>58</v>
      </c>
      <c r="C100" s="25" t="s">
        <v>214</v>
      </c>
      <c r="D100" s="120">
        <v>15550.483013970001</v>
      </c>
      <c r="E100" s="124">
        <v>0</v>
      </c>
      <c r="F100" s="120">
        <v>15550.483013970001</v>
      </c>
      <c r="G100" s="136">
        <v>10035.71175846</v>
      </c>
    </row>
    <row r="101" spans="1:7" x14ac:dyDescent="0.2">
      <c r="A101" s="31"/>
      <c r="B101" s="24" t="s">
        <v>59</v>
      </c>
      <c r="C101" s="25" t="s">
        <v>215</v>
      </c>
      <c r="D101" s="120">
        <v>5458.6566787800002</v>
      </c>
      <c r="E101" s="124">
        <v>0</v>
      </c>
      <c r="F101" s="120">
        <v>5458.6566787800002</v>
      </c>
      <c r="G101" s="136">
        <v>2435.9249285300002</v>
      </c>
    </row>
    <row r="102" spans="1:7" x14ac:dyDescent="0.2">
      <c r="A102" s="28"/>
      <c r="B102" s="24" t="s">
        <v>60</v>
      </c>
      <c r="C102" s="25" t="s">
        <v>216</v>
      </c>
      <c r="D102" s="120">
        <v>87920.800947430005</v>
      </c>
      <c r="E102" s="120">
        <v>13.764736729999999</v>
      </c>
      <c r="F102" s="120">
        <v>87907.036210699996</v>
      </c>
      <c r="G102" s="136">
        <v>22535.340825020001</v>
      </c>
    </row>
    <row r="103" spans="1:7" x14ac:dyDescent="0.2">
      <c r="A103" s="28"/>
      <c r="B103" s="24" t="s">
        <v>61</v>
      </c>
      <c r="C103" s="25" t="s">
        <v>217</v>
      </c>
      <c r="D103" s="120">
        <v>118282.87383163</v>
      </c>
      <c r="E103" s="124">
        <v>0</v>
      </c>
      <c r="F103" s="120">
        <v>118282.87383163</v>
      </c>
      <c r="G103" s="136">
        <v>103580.31373528999</v>
      </c>
    </row>
    <row r="104" spans="1:7" x14ac:dyDescent="0.2">
      <c r="A104" s="28"/>
      <c r="B104" s="24" t="s">
        <v>62</v>
      </c>
      <c r="C104" s="48" t="s">
        <v>218</v>
      </c>
      <c r="D104" s="120">
        <v>45064.3463309</v>
      </c>
      <c r="E104" s="124">
        <v>0</v>
      </c>
      <c r="F104" s="120">
        <v>45064.3463309</v>
      </c>
      <c r="G104" s="136">
        <v>60475.794202719997</v>
      </c>
    </row>
    <row r="105" spans="1:7" x14ac:dyDescent="0.2">
      <c r="A105" s="51"/>
      <c r="B105" s="52" t="s">
        <v>63</v>
      </c>
      <c r="C105" s="48" t="s">
        <v>219</v>
      </c>
      <c r="D105" s="124">
        <v>0</v>
      </c>
      <c r="E105" s="124">
        <v>0</v>
      </c>
      <c r="F105" s="124">
        <v>0</v>
      </c>
      <c r="G105" s="136">
        <v>0</v>
      </c>
    </row>
    <row r="106" spans="1:7" x14ac:dyDescent="0.2">
      <c r="A106" s="28"/>
      <c r="B106" s="52" t="s">
        <v>64</v>
      </c>
      <c r="C106" s="48" t="s">
        <v>220</v>
      </c>
      <c r="D106" s="120">
        <v>27302.464236340002</v>
      </c>
      <c r="E106" s="124">
        <v>0</v>
      </c>
      <c r="F106" s="120">
        <v>27302.464236340002</v>
      </c>
      <c r="G106" s="136">
        <v>22425.817011589999</v>
      </c>
    </row>
    <row r="107" spans="1:7" x14ac:dyDescent="0.2">
      <c r="A107" s="28"/>
      <c r="B107" s="52" t="s">
        <v>65</v>
      </c>
      <c r="C107" s="25" t="s">
        <v>221</v>
      </c>
      <c r="D107" s="120">
        <v>290638.13015535998</v>
      </c>
      <c r="E107" s="120">
        <v>11.25191019</v>
      </c>
      <c r="F107" s="120">
        <v>290626.87824517</v>
      </c>
      <c r="G107" s="136">
        <v>290725.52992395998</v>
      </c>
    </row>
    <row r="108" spans="1:7" x14ac:dyDescent="0.2">
      <c r="A108" s="28"/>
      <c r="B108" s="52" t="s">
        <v>222</v>
      </c>
      <c r="C108" s="25" t="s">
        <v>223</v>
      </c>
      <c r="D108" s="120">
        <v>5278.7389689700003</v>
      </c>
      <c r="E108" s="124">
        <v>0</v>
      </c>
      <c r="F108" s="120">
        <v>5278.7389689700003</v>
      </c>
      <c r="G108" s="136">
        <v>5794.5522822499997</v>
      </c>
    </row>
    <row r="109" spans="1:7" x14ac:dyDescent="0.2">
      <c r="A109" s="28"/>
      <c r="B109" s="52" t="s">
        <v>224</v>
      </c>
      <c r="C109" s="25" t="s">
        <v>225</v>
      </c>
      <c r="D109" s="120">
        <v>259449.91965778999</v>
      </c>
      <c r="E109" s="124">
        <v>0</v>
      </c>
      <c r="F109" s="120">
        <v>259449.91965778999</v>
      </c>
      <c r="G109" s="136">
        <v>249227.83610622</v>
      </c>
    </row>
    <row r="110" spans="1:7" x14ac:dyDescent="0.2">
      <c r="A110" s="28"/>
      <c r="B110" s="52" t="s">
        <v>226</v>
      </c>
      <c r="C110" s="25" t="s">
        <v>227</v>
      </c>
      <c r="D110" s="120">
        <v>25141.02998186</v>
      </c>
      <c r="E110" s="124">
        <v>0</v>
      </c>
      <c r="F110" s="120">
        <v>25141.02998186</v>
      </c>
      <c r="G110" s="136">
        <v>24207.36492013</v>
      </c>
    </row>
    <row r="111" spans="1:7" x14ac:dyDescent="0.2">
      <c r="A111" s="28"/>
      <c r="B111" s="52" t="s">
        <v>228</v>
      </c>
      <c r="C111" s="53" t="s">
        <v>229</v>
      </c>
      <c r="D111" s="120">
        <v>69427.735619939995</v>
      </c>
      <c r="E111" s="124">
        <v>0</v>
      </c>
      <c r="F111" s="120">
        <v>69427.735619939995</v>
      </c>
      <c r="G111" s="136">
        <v>30537.143220639999</v>
      </c>
    </row>
    <row r="112" spans="1:7" x14ac:dyDescent="0.2">
      <c r="A112" s="28"/>
      <c r="B112" s="52" t="s">
        <v>230</v>
      </c>
      <c r="C112" s="25" t="s">
        <v>231</v>
      </c>
      <c r="D112" s="120">
        <v>4781.4786456399997</v>
      </c>
      <c r="E112" s="124">
        <v>0</v>
      </c>
      <c r="F112" s="120">
        <v>4781.4786456399997</v>
      </c>
      <c r="G112" s="136">
        <v>4033.3406857300001</v>
      </c>
    </row>
    <row r="113" spans="1:7" x14ac:dyDescent="0.2">
      <c r="A113" s="28"/>
      <c r="B113" s="52" t="s">
        <v>232</v>
      </c>
      <c r="C113" s="53" t="s">
        <v>233</v>
      </c>
      <c r="D113" s="120">
        <v>416.09757216999998</v>
      </c>
      <c r="E113" s="124">
        <v>0</v>
      </c>
      <c r="F113" s="120">
        <v>416.09757216999998</v>
      </c>
      <c r="G113" s="136">
        <v>481.44366638999998</v>
      </c>
    </row>
    <row r="114" spans="1:7" x14ac:dyDescent="0.2">
      <c r="A114" s="28"/>
      <c r="B114" s="52" t="s">
        <v>234</v>
      </c>
      <c r="C114" s="54" t="s">
        <v>235</v>
      </c>
      <c r="D114" s="120">
        <v>1606.4902728500001</v>
      </c>
      <c r="E114" s="124">
        <v>0</v>
      </c>
      <c r="F114" s="120">
        <v>1606.4902728500001</v>
      </c>
      <c r="G114" s="136">
        <v>1358.02770263</v>
      </c>
    </row>
    <row r="115" spans="1:7" x14ac:dyDescent="0.2">
      <c r="A115" s="28"/>
      <c r="B115" s="52" t="s">
        <v>236</v>
      </c>
      <c r="C115" s="25" t="s">
        <v>237</v>
      </c>
      <c r="D115" s="120">
        <v>3594.08178628</v>
      </c>
      <c r="E115" s="124">
        <v>0</v>
      </c>
      <c r="F115" s="120">
        <v>3594.08178628</v>
      </c>
      <c r="G115" s="136">
        <v>3675.8181997299998</v>
      </c>
    </row>
    <row r="116" spans="1:7" x14ac:dyDescent="0.2">
      <c r="A116" s="28"/>
      <c r="B116" s="24" t="s">
        <v>238</v>
      </c>
      <c r="C116" s="54" t="s">
        <v>239</v>
      </c>
      <c r="D116" s="120">
        <v>56981.985759939998</v>
      </c>
      <c r="E116" s="124">
        <v>0</v>
      </c>
      <c r="F116" s="120">
        <v>56981.985759939998</v>
      </c>
      <c r="G116" s="136">
        <v>51942.027929279997</v>
      </c>
    </row>
    <row r="117" spans="1:7" ht="13.5" thickBot="1" x14ac:dyDescent="0.25">
      <c r="A117" s="55"/>
      <c r="B117" s="56" t="s">
        <v>240</v>
      </c>
      <c r="C117" s="57" t="s">
        <v>241</v>
      </c>
      <c r="D117" s="121">
        <v>40.940888999999999</v>
      </c>
      <c r="E117" s="138">
        <v>0</v>
      </c>
      <c r="F117" s="121">
        <v>40.940888999999999</v>
      </c>
      <c r="G117" s="139">
        <v>360.595889</v>
      </c>
    </row>
    <row r="118" spans="1:7" x14ac:dyDescent="0.2">
      <c r="A118" s="113"/>
      <c r="B118" s="114"/>
      <c r="C118" s="113"/>
      <c r="D118" s="115"/>
      <c r="E118" s="115"/>
      <c r="F118" s="115"/>
      <c r="G118" s="115"/>
    </row>
    <row r="119" spans="1:7" s="109" customFormat="1" ht="43.5" customHeight="1" x14ac:dyDescent="0.25">
      <c r="A119" s="105" t="s">
        <v>402</v>
      </c>
      <c r="B119" s="105"/>
      <c r="C119" s="105"/>
      <c r="D119" s="106" t="s">
        <v>2</v>
      </c>
      <c r="E119" s="107"/>
      <c r="F119" s="108"/>
      <c r="G119" s="108"/>
    </row>
    <row r="120" spans="1:7" x14ac:dyDescent="0.2">
      <c r="A120" s="61"/>
      <c r="B120" s="61"/>
      <c r="C120" s="61"/>
      <c r="D120" s="62"/>
      <c r="E120" s="59"/>
      <c r="F120" s="60"/>
      <c r="G120" s="60"/>
    </row>
    <row r="121" spans="1:7" x14ac:dyDescent="0.2">
      <c r="A121" s="61"/>
      <c r="B121" s="61"/>
      <c r="C121" s="61"/>
      <c r="D121" s="62"/>
      <c r="E121" s="59"/>
      <c r="F121" s="60"/>
      <c r="G121" s="60"/>
    </row>
    <row r="122" spans="1:7" x14ac:dyDescent="0.2">
      <c r="A122" s="61"/>
      <c r="B122" s="61"/>
      <c r="C122" s="61"/>
      <c r="D122" s="62"/>
      <c r="E122" s="59"/>
      <c r="F122" s="60"/>
      <c r="G122" s="60"/>
    </row>
    <row r="123" spans="1:7" x14ac:dyDescent="0.2">
      <c r="A123" s="61"/>
      <c r="B123" s="61"/>
      <c r="C123" s="61"/>
      <c r="D123" s="62"/>
      <c r="E123" s="59"/>
      <c r="F123" s="60"/>
      <c r="G123" s="60"/>
    </row>
    <row r="124" spans="1:7" x14ac:dyDescent="0.2">
      <c r="A124" s="61"/>
      <c r="B124" s="61"/>
      <c r="C124" s="61"/>
      <c r="D124" s="62"/>
      <c r="E124" s="59"/>
      <c r="F124" s="60"/>
      <c r="G124" s="60"/>
    </row>
    <row r="125" spans="1:7" x14ac:dyDescent="0.2">
      <c r="A125" s="61"/>
      <c r="B125" s="61"/>
      <c r="C125" s="61"/>
      <c r="D125" s="62"/>
      <c r="E125" s="59"/>
      <c r="F125" s="60"/>
      <c r="G125" s="60"/>
    </row>
    <row r="126" spans="1:7" x14ac:dyDescent="0.2">
      <c r="A126" s="61"/>
      <c r="B126" s="61"/>
      <c r="C126" s="61"/>
      <c r="D126" s="62"/>
      <c r="E126" s="59"/>
      <c r="F126" s="60"/>
      <c r="G126" s="60"/>
    </row>
    <row r="127" spans="1:7" x14ac:dyDescent="0.2">
      <c r="A127" s="61"/>
      <c r="B127" s="61"/>
      <c r="C127" s="61"/>
      <c r="D127" s="62"/>
      <c r="E127" s="59"/>
      <c r="F127" s="60"/>
      <c r="G127" s="60"/>
    </row>
    <row r="128" spans="1:7" x14ac:dyDescent="0.2">
      <c r="A128" s="61"/>
      <c r="B128" s="61"/>
      <c r="C128" s="61"/>
      <c r="D128" s="62"/>
      <c r="E128" s="59"/>
      <c r="F128" s="60"/>
      <c r="G128" s="60"/>
    </row>
    <row r="129" spans="1:7" x14ac:dyDescent="0.2">
      <c r="A129" s="61"/>
      <c r="B129" s="61"/>
      <c r="C129" s="61"/>
      <c r="D129" s="62"/>
      <c r="E129" s="59"/>
      <c r="F129" s="60"/>
      <c r="G129" s="60"/>
    </row>
    <row r="130" spans="1:7" x14ac:dyDescent="0.2">
      <c r="A130" s="61"/>
      <c r="B130" s="61"/>
      <c r="C130" s="61"/>
      <c r="D130" s="62"/>
      <c r="E130" s="59"/>
      <c r="F130" s="60"/>
      <c r="G130" s="60"/>
    </row>
    <row r="131" spans="1:7" x14ac:dyDescent="0.2">
      <c r="A131" s="61"/>
      <c r="B131" s="61"/>
      <c r="C131" s="61"/>
      <c r="D131" s="62"/>
      <c r="E131" s="59"/>
      <c r="F131" s="60"/>
      <c r="G131" s="60"/>
    </row>
    <row r="132" spans="1:7" x14ac:dyDescent="0.2">
      <c r="A132" s="61"/>
      <c r="B132" s="61"/>
      <c r="C132" s="61"/>
      <c r="D132" s="62"/>
      <c r="E132" s="59"/>
      <c r="F132" s="60"/>
      <c r="G132" s="60"/>
    </row>
    <row r="133" spans="1:7" x14ac:dyDescent="0.2">
      <c r="A133" s="61"/>
      <c r="B133" s="61"/>
      <c r="C133" s="61"/>
      <c r="D133" s="62"/>
      <c r="E133" s="59"/>
      <c r="F133" s="60"/>
      <c r="G133" s="60"/>
    </row>
    <row r="134" spans="1:7" x14ac:dyDescent="0.2">
      <c r="A134" s="60"/>
      <c r="B134" s="60"/>
      <c r="C134" s="60"/>
      <c r="D134" s="59"/>
      <c r="E134" s="59"/>
      <c r="F134" s="60"/>
      <c r="G134" s="60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tabSelected="1" view="pageBreakPreview" zoomScaleNormal="115" zoomScaleSheetLayoutView="100" workbookViewId="0">
      <selection activeCell="C27" sqref="C27"/>
    </sheetView>
  </sheetViews>
  <sheetFormatPr defaultColWidth="9.140625" defaultRowHeight="12.75" x14ac:dyDescent="0.2"/>
  <cols>
    <col min="1" max="1" width="6.42578125" style="3" customWidth="1"/>
    <col min="2" max="2" width="7.28515625" style="3" customWidth="1"/>
    <col min="3" max="3" width="74.7109375" style="3" customWidth="1"/>
    <col min="4" max="5" width="20.7109375" style="3" customWidth="1"/>
    <col min="6" max="6" width="7.85546875" style="3" customWidth="1"/>
    <col min="7" max="7" width="13.28515625" style="3" customWidth="1"/>
    <col min="8" max="18" width="11.28515625" style="3" bestFit="1" customWidth="1"/>
    <col min="19" max="16384" width="9.140625" style="3"/>
  </cols>
  <sheetData>
    <row r="1" spans="1:7" ht="15.75" customHeight="1" x14ac:dyDescent="0.25">
      <c r="A1" s="155" t="s">
        <v>73</v>
      </c>
      <c r="B1" s="155"/>
      <c r="C1" s="155"/>
      <c r="D1" s="155"/>
      <c r="E1" s="155"/>
      <c r="F1" s="63"/>
      <c r="G1" s="63"/>
    </row>
    <row r="2" spans="1:7" ht="12.75" customHeight="1" x14ac:dyDescent="0.2">
      <c r="A2" s="157" t="s">
        <v>403</v>
      </c>
      <c r="B2" s="157"/>
      <c r="C2" s="157"/>
      <c r="D2" s="157"/>
      <c r="E2" s="157"/>
      <c r="F2" s="64"/>
      <c r="G2" s="64"/>
    </row>
    <row r="3" spans="1:7" x14ac:dyDescent="0.2">
      <c r="A3" s="159" t="s">
        <v>3</v>
      </c>
      <c r="B3" s="159"/>
      <c r="C3" s="159"/>
      <c r="D3" s="159"/>
      <c r="E3" s="159"/>
      <c r="F3" s="65"/>
      <c r="G3" s="65"/>
    </row>
    <row r="4" spans="1:7" ht="13.5" thickBot="1" x14ac:dyDescent="0.25">
      <c r="C4" s="66"/>
      <c r="D4" s="67"/>
      <c r="E4" s="67"/>
      <c r="F4" s="60"/>
      <c r="G4" s="60"/>
    </row>
    <row r="5" spans="1:7" ht="33.75" customHeight="1" x14ac:dyDescent="0.2">
      <c r="A5" s="171" t="s">
        <v>0</v>
      </c>
      <c r="B5" s="172"/>
      <c r="C5" s="68" t="s">
        <v>1</v>
      </c>
      <c r="D5" s="68" t="s">
        <v>242</v>
      </c>
      <c r="E5" s="69" t="s">
        <v>243</v>
      </c>
      <c r="F5" s="70"/>
      <c r="G5" s="70"/>
    </row>
    <row r="6" spans="1:7" x14ac:dyDescent="0.2">
      <c r="A6" s="173" t="s">
        <v>244</v>
      </c>
      <c r="B6" s="174"/>
      <c r="C6" s="71"/>
      <c r="D6" s="72">
        <f>D7+D41</f>
        <v>7153030.4447486103</v>
      </c>
      <c r="E6" s="129">
        <f>E7+E41</f>
        <v>6594389.5386800701</v>
      </c>
      <c r="F6" s="60"/>
      <c r="G6" s="60"/>
    </row>
    <row r="7" spans="1:7" x14ac:dyDescent="0.2">
      <c r="A7" s="175" t="s">
        <v>245</v>
      </c>
      <c r="B7" s="176"/>
      <c r="C7" s="73" t="s">
        <v>246</v>
      </c>
      <c r="D7" s="72">
        <f>D8+D18+D26+D31+D36</f>
        <v>2136864.2859470099</v>
      </c>
      <c r="E7" s="129">
        <f>E8+E18+E26+E31+E36</f>
        <v>1918609.86948866</v>
      </c>
      <c r="F7" s="60"/>
      <c r="G7" s="60"/>
    </row>
    <row r="8" spans="1:7" x14ac:dyDescent="0.2">
      <c r="A8" s="169" t="s">
        <v>66</v>
      </c>
      <c r="B8" s="170"/>
      <c r="C8" s="52" t="s">
        <v>247</v>
      </c>
      <c r="D8" s="74">
        <f>SUM(D9:D17)</f>
        <v>1799643.8215679897</v>
      </c>
      <c r="E8" s="130">
        <f>SUM(E9:E17)</f>
        <v>1668204.2393837399</v>
      </c>
      <c r="F8" s="60"/>
      <c r="G8" s="60"/>
    </row>
    <row r="9" spans="1:7" x14ac:dyDescent="0.2">
      <c r="A9" s="75"/>
      <c r="B9" s="76" t="s">
        <v>6</v>
      </c>
      <c r="C9" s="48" t="s">
        <v>248</v>
      </c>
      <c r="D9" s="122">
        <v>1962134.0473001399</v>
      </c>
      <c r="E9" s="135">
        <v>1902184.41571231</v>
      </c>
      <c r="F9" s="60"/>
      <c r="G9" s="77"/>
    </row>
    <row r="10" spans="1:7" x14ac:dyDescent="0.2">
      <c r="A10" s="75"/>
      <c r="B10" s="76" t="s">
        <v>68</v>
      </c>
      <c r="C10" s="78" t="s">
        <v>249</v>
      </c>
      <c r="D10" s="122">
        <v>94952.763410490006</v>
      </c>
      <c r="E10" s="135">
        <v>85543.3525888</v>
      </c>
      <c r="F10" s="60"/>
      <c r="G10" s="77"/>
    </row>
    <row r="11" spans="1:7" x14ac:dyDescent="0.2">
      <c r="A11" s="75"/>
      <c r="B11" s="76" t="s">
        <v>8</v>
      </c>
      <c r="C11" s="78" t="s">
        <v>250</v>
      </c>
      <c r="D11" s="122">
        <v>396645.80532758002</v>
      </c>
      <c r="E11" s="135">
        <v>364754.37499548</v>
      </c>
      <c r="F11" s="60"/>
      <c r="G11" s="77"/>
    </row>
    <row r="12" spans="1:7" x14ac:dyDescent="0.2">
      <c r="A12" s="75"/>
      <c r="B12" s="76" t="s">
        <v>251</v>
      </c>
      <c r="C12" s="78" t="s">
        <v>252</v>
      </c>
      <c r="D12" s="122">
        <v>-241.62702171000001</v>
      </c>
      <c r="E12" s="135">
        <v>-78.393564679999997</v>
      </c>
      <c r="F12" s="60"/>
      <c r="G12" s="77"/>
    </row>
    <row r="13" spans="1:7" x14ac:dyDescent="0.2">
      <c r="A13" s="75"/>
      <c r="B13" s="76" t="s">
        <v>9</v>
      </c>
      <c r="C13" s="78" t="s">
        <v>253</v>
      </c>
      <c r="D13" s="122">
        <v>-626695.67607003998</v>
      </c>
      <c r="E13" s="135">
        <v>-627671.70557103003</v>
      </c>
      <c r="F13" s="60"/>
      <c r="G13" s="77"/>
    </row>
    <row r="14" spans="1:7" x14ac:dyDescent="0.2">
      <c r="A14" s="75"/>
      <c r="B14" s="76" t="s">
        <v>254</v>
      </c>
      <c r="C14" s="78" t="s">
        <v>255</v>
      </c>
      <c r="D14" s="122">
        <v>-3538.6908517299998</v>
      </c>
      <c r="E14" s="135">
        <v>-28174.52706661</v>
      </c>
      <c r="F14" s="60"/>
      <c r="G14" s="77"/>
    </row>
    <row r="15" spans="1:7" x14ac:dyDescent="0.2">
      <c r="A15" s="75"/>
      <c r="B15" s="76" t="s">
        <v>256</v>
      </c>
      <c r="C15" s="78" t="s">
        <v>257</v>
      </c>
      <c r="D15" s="122">
        <v>-79268.015539579996</v>
      </c>
      <c r="E15" s="135">
        <v>-84362.179112839993</v>
      </c>
      <c r="F15" s="60"/>
      <c r="G15" s="77"/>
    </row>
    <row r="16" spans="1:7" x14ac:dyDescent="0.2">
      <c r="A16" s="79"/>
      <c r="B16" s="80" t="s">
        <v>69</v>
      </c>
      <c r="C16" s="81" t="s">
        <v>258</v>
      </c>
      <c r="D16" s="122">
        <v>59440.151221159998</v>
      </c>
      <c r="E16" s="135">
        <v>59383.632655759997</v>
      </c>
      <c r="F16" s="60"/>
      <c r="G16" s="77"/>
    </row>
    <row r="17" spans="1:18" x14ac:dyDescent="0.2">
      <c r="A17" s="79"/>
      <c r="B17" s="80" t="s">
        <v>71</v>
      </c>
      <c r="C17" s="81" t="s">
        <v>259</v>
      </c>
      <c r="D17" s="122">
        <v>-3784.9362083199999</v>
      </c>
      <c r="E17" s="135">
        <v>-3374.7312534500002</v>
      </c>
      <c r="F17" s="60"/>
      <c r="G17" s="77"/>
    </row>
    <row r="18" spans="1:18" x14ac:dyDescent="0.2">
      <c r="A18" s="169" t="s">
        <v>260</v>
      </c>
      <c r="B18" s="170"/>
      <c r="C18" s="52" t="s">
        <v>261</v>
      </c>
      <c r="D18" s="74">
        <f>SUM(D19:D25)</f>
        <v>154939.40770684998</v>
      </c>
      <c r="E18" s="130">
        <f>SUM(E19:E25)</f>
        <v>131839.94844551</v>
      </c>
      <c r="F18" s="60"/>
      <c r="G18" s="77"/>
    </row>
    <row r="19" spans="1:18" x14ac:dyDescent="0.2">
      <c r="A19" s="75"/>
      <c r="B19" s="76" t="s">
        <v>262</v>
      </c>
      <c r="C19" s="78" t="s">
        <v>263</v>
      </c>
      <c r="D19" s="122">
        <v>3145.7689817400001</v>
      </c>
      <c r="E19" s="135">
        <v>3016.7917154199999</v>
      </c>
      <c r="F19" s="60"/>
      <c r="G19" s="77"/>
    </row>
    <row r="20" spans="1:18" x14ac:dyDescent="0.2">
      <c r="A20" s="75"/>
      <c r="B20" s="76" t="s">
        <v>264</v>
      </c>
      <c r="C20" s="78" t="s">
        <v>265</v>
      </c>
      <c r="D20" s="122">
        <v>6293.50713438</v>
      </c>
      <c r="E20" s="135">
        <v>6511.5470723199996</v>
      </c>
      <c r="F20" s="60"/>
      <c r="G20" s="77"/>
    </row>
    <row r="21" spans="1:18" x14ac:dyDescent="0.2">
      <c r="A21" s="75"/>
      <c r="B21" s="80" t="s">
        <v>266</v>
      </c>
      <c r="C21" s="78" t="s">
        <v>267</v>
      </c>
      <c r="D21" s="122">
        <v>24355.567114900001</v>
      </c>
      <c r="E21" s="135">
        <v>20495.412213790001</v>
      </c>
      <c r="F21" s="60"/>
      <c r="G21" s="77"/>
    </row>
    <row r="22" spans="1:18" x14ac:dyDescent="0.2">
      <c r="A22" s="75"/>
      <c r="B22" s="80" t="s">
        <v>268</v>
      </c>
      <c r="C22" s="78" t="s">
        <v>269</v>
      </c>
      <c r="D22" s="122">
        <v>25096.783354169998</v>
      </c>
      <c r="E22" s="135">
        <v>24512.803495619999</v>
      </c>
      <c r="F22" s="60"/>
      <c r="G22" s="77"/>
    </row>
    <row r="23" spans="1:18" x14ac:dyDescent="0.2">
      <c r="A23" s="75"/>
      <c r="B23" s="80" t="s">
        <v>270</v>
      </c>
      <c r="C23" s="48" t="s">
        <v>271</v>
      </c>
      <c r="D23" s="122">
        <v>35544.84200448</v>
      </c>
      <c r="E23" s="135">
        <v>31481.789802859999</v>
      </c>
      <c r="F23" s="60"/>
      <c r="G23" s="77"/>
    </row>
    <row r="24" spans="1:18" x14ac:dyDescent="0.2">
      <c r="A24" s="79"/>
      <c r="B24" s="80" t="s">
        <v>272</v>
      </c>
      <c r="C24" s="78" t="s">
        <v>273</v>
      </c>
      <c r="D24" s="122">
        <v>30234.98215874</v>
      </c>
      <c r="E24" s="135">
        <v>27264.789406839998</v>
      </c>
      <c r="F24" s="60"/>
      <c r="G24" s="77"/>
    </row>
    <row r="25" spans="1:18" x14ac:dyDescent="0.2">
      <c r="A25" s="79"/>
      <c r="B25" s="80" t="s">
        <v>274</v>
      </c>
      <c r="C25" s="81" t="s">
        <v>275</v>
      </c>
      <c r="D25" s="122">
        <v>30267.956958440001</v>
      </c>
      <c r="E25" s="135">
        <v>18556.814738659999</v>
      </c>
      <c r="F25" s="60"/>
      <c r="G25" s="77"/>
    </row>
    <row r="26" spans="1:18" s="8" customFormat="1" x14ac:dyDescent="0.2">
      <c r="A26" s="169" t="s">
        <v>276</v>
      </c>
      <c r="B26" s="170"/>
      <c r="C26" s="82" t="s">
        <v>277</v>
      </c>
      <c r="D26" s="74">
        <f>SUM(D27:D30)</f>
        <v>110227.76504114001</v>
      </c>
      <c r="E26" s="130">
        <f>SUM(E27:E30)</f>
        <v>73780.200873460053</v>
      </c>
      <c r="F26" s="60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83"/>
      <c r="B27" s="17" t="s">
        <v>278</v>
      </c>
      <c r="C27" s="48" t="s">
        <v>279</v>
      </c>
      <c r="D27" s="122">
        <v>-520.69222037999998</v>
      </c>
      <c r="E27" s="135">
        <v>-13326.730170839999</v>
      </c>
      <c r="F27" s="60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84"/>
      <c r="B28" s="17" t="s">
        <v>280</v>
      </c>
      <c r="C28" s="85" t="s">
        <v>67</v>
      </c>
      <c r="D28" s="122">
        <v>-57142.989270760001</v>
      </c>
      <c r="E28" s="135">
        <v>-193960.26285296999</v>
      </c>
      <c r="F28" s="60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83"/>
      <c r="B29" s="17" t="s">
        <v>281</v>
      </c>
      <c r="C29" s="85" t="s">
        <v>283</v>
      </c>
      <c r="D29" s="122">
        <v>164907.20394241001</v>
      </c>
      <c r="E29" s="135">
        <v>277538.15081189002</v>
      </c>
      <c r="F29" s="60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83"/>
      <c r="B30" s="17" t="s">
        <v>282</v>
      </c>
      <c r="C30" s="85" t="s">
        <v>284</v>
      </c>
      <c r="D30" s="122">
        <v>2984.2425898699998</v>
      </c>
      <c r="E30" s="135">
        <v>3529.0430853799999</v>
      </c>
      <c r="F30" s="60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169" t="s">
        <v>285</v>
      </c>
      <c r="B31" s="170"/>
      <c r="C31" s="86" t="s">
        <v>286</v>
      </c>
      <c r="D31" s="123">
        <f>SUM(D32:D35)</f>
        <v>-18632.591840529887</v>
      </c>
      <c r="E31" s="131">
        <f>SUM(E32:E35)</f>
        <v>-16411.344813730117</v>
      </c>
      <c r="F31" s="60"/>
      <c r="G31" s="77"/>
    </row>
    <row r="32" spans="1:18" x14ac:dyDescent="0.2">
      <c r="A32" s="87"/>
      <c r="B32" s="80" t="s">
        <v>10</v>
      </c>
      <c r="C32" s="78" t="s">
        <v>287</v>
      </c>
      <c r="D32" s="122">
        <v>-1624143.96749998</v>
      </c>
      <c r="E32" s="135">
        <v>-1486982.03030979</v>
      </c>
      <c r="F32" s="60"/>
      <c r="G32" s="77"/>
    </row>
    <row r="33" spans="1:18" x14ac:dyDescent="0.2">
      <c r="A33" s="87"/>
      <c r="B33" s="80" t="s">
        <v>11</v>
      </c>
      <c r="C33" s="78" t="s">
        <v>288</v>
      </c>
      <c r="D33" s="122">
        <v>1982324.5889894301</v>
      </c>
      <c r="E33" s="135">
        <v>1904665.0012374299</v>
      </c>
      <c r="F33" s="60"/>
      <c r="G33" s="77"/>
    </row>
    <row r="34" spans="1:18" x14ac:dyDescent="0.2">
      <c r="A34" s="79"/>
      <c r="B34" s="80" t="s">
        <v>289</v>
      </c>
      <c r="C34" s="78" t="s">
        <v>290</v>
      </c>
      <c r="D34" s="122">
        <v>-360401.86851624999</v>
      </c>
      <c r="E34" s="135">
        <v>-419687.85855489998</v>
      </c>
      <c r="F34" s="60"/>
      <c r="G34" s="77"/>
    </row>
    <row r="35" spans="1:18" x14ac:dyDescent="0.2">
      <c r="A35" s="79"/>
      <c r="B35" s="80" t="s">
        <v>291</v>
      </c>
      <c r="C35" s="78" t="s">
        <v>292</v>
      </c>
      <c r="D35" s="122">
        <v>-16411.34481373</v>
      </c>
      <c r="E35" s="135">
        <v>-14406.457186469999</v>
      </c>
      <c r="F35" s="60"/>
      <c r="G35" s="77"/>
    </row>
    <row r="36" spans="1:18" x14ac:dyDescent="0.2">
      <c r="A36" s="169" t="s">
        <v>293</v>
      </c>
      <c r="B36" s="170"/>
      <c r="C36" s="86" t="s">
        <v>294</v>
      </c>
      <c r="D36" s="72">
        <f>SUM(D37:D40)</f>
        <v>90685.883471559995</v>
      </c>
      <c r="E36" s="129">
        <f>SUM(E37:E40)</f>
        <v>61196.82559968</v>
      </c>
      <c r="F36" s="60"/>
      <c r="G36" s="77"/>
    </row>
    <row r="37" spans="1:18" s="8" customFormat="1" x14ac:dyDescent="0.2">
      <c r="A37" s="88"/>
      <c r="B37" s="17" t="s">
        <v>295</v>
      </c>
      <c r="C37" s="89" t="s">
        <v>296</v>
      </c>
      <c r="D37" s="122">
        <v>15275.66283557</v>
      </c>
      <c r="E37" s="135">
        <v>15712.17349229</v>
      </c>
      <c r="F37" s="60"/>
      <c r="G37" s="7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8" customFormat="1" x14ac:dyDescent="0.2">
      <c r="A38" s="88"/>
      <c r="B38" s="17" t="s">
        <v>297</v>
      </c>
      <c r="C38" s="89" t="s">
        <v>298</v>
      </c>
      <c r="D38" s="122">
        <v>3444.1454120899998</v>
      </c>
      <c r="E38" s="135">
        <v>4263.3289480000003</v>
      </c>
      <c r="F38" s="60"/>
      <c r="G38" s="7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8" customFormat="1" x14ac:dyDescent="0.2">
      <c r="A39" s="88"/>
      <c r="B39" s="17" t="s">
        <v>299</v>
      </c>
      <c r="C39" s="89" t="s">
        <v>300</v>
      </c>
      <c r="D39" s="122">
        <v>46145.841702060003</v>
      </c>
      <c r="E39" s="135">
        <v>37274.617471689999</v>
      </c>
      <c r="F39" s="60"/>
      <c r="G39" s="7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8" customFormat="1" ht="13.5" thickBot="1" x14ac:dyDescent="0.25">
      <c r="A40" s="90"/>
      <c r="B40" s="91" t="s">
        <v>301</v>
      </c>
      <c r="C40" s="92" t="s">
        <v>70</v>
      </c>
      <c r="D40" s="121">
        <v>25820.23352184</v>
      </c>
      <c r="E40" s="139">
        <v>3946.7056877</v>
      </c>
      <c r="F40" s="60"/>
      <c r="G40" s="7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77" t="s">
        <v>302</v>
      </c>
      <c r="B41" s="178"/>
      <c r="C41" s="93" t="s">
        <v>303</v>
      </c>
      <c r="D41" s="94">
        <f>D42+D45+D56</f>
        <v>5016166.1588016003</v>
      </c>
      <c r="E41" s="132">
        <f>E42+E45+E56</f>
        <v>4675779.6691914098</v>
      </c>
      <c r="F41" s="60"/>
      <c r="G41" s="77"/>
    </row>
    <row r="42" spans="1:18" s="8" customFormat="1" x14ac:dyDescent="0.2">
      <c r="A42" s="169" t="s">
        <v>304</v>
      </c>
      <c r="B42" s="170"/>
      <c r="C42" s="82" t="s">
        <v>305</v>
      </c>
      <c r="D42" s="74">
        <f>SUM(D43:D44)</f>
        <v>285941.46089018002</v>
      </c>
      <c r="E42" s="130">
        <f>SUM(E43:E44)</f>
        <v>246842.66251838999</v>
      </c>
      <c r="F42" s="60"/>
      <c r="G42" s="7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8" customFormat="1" x14ac:dyDescent="0.2">
      <c r="A43" s="95"/>
      <c r="B43" s="96" t="s">
        <v>306</v>
      </c>
      <c r="C43" s="97" t="s">
        <v>307</v>
      </c>
      <c r="D43" s="122">
        <v>76051.424601410006</v>
      </c>
      <c r="E43" s="135">
        <v>78511.260442059996</v>
      </c>
      <c r="F43" s="60"/>
      <c r="G43" s="7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8" customFormat="1" x14ac:dyDescent="0.2">
      <c r="A44" s="84"/>
      <c r="B44" s="17" t="s">
        <v>308</v>
      </c>
      <c r="C44" s="98" t="s">
        <v>309</v>
      </c>
      <c r="D44" s="122">
        <v>209890.03628877</v>
      </c>
      <c r="E44" s="135">
        <v>168331.40207633001</v>
      </c>
      <c r="F44" s="60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8" customFormat="1" x14ac:dyDescent="0.2">
      <c r="A45" s="169" t="s">
        <v>310</v>
      </c>
      <c r="B45" s="170"/>
      <c r="C45" s="82" t="s">
        <v>311</v>
      </c>
      <c r="D45" s="74">
        <f>SUM(D46:D55)</f>
        <v>3198040.8649831</v>
      </c>
      <c r="E45" s="130">
        <f>SUM(E46:E55)</f>
        <v>2835537.30261687</v>
      </c>
      <c r="F45" s="60"/>
      <c r="G45" s="7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8" customFormat="1" x14ac:dyDescent="0.2">
      <c r="A46" s="84"/>
      <c r="B46" s="17" t="s">
        <v>312</v>
      </c>
      <c r="C46" s="48" t="s">
        <v>313</v>
      </c>
      <c r="D46" s="122">
        <v>290460.65263452998</v>
      </c>
      <c r="E46" s="135">
        <v>209494.50571619999</v>
      </c>
      <c r="F46" s="60"/>
      <c r="G46" s="7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84"/>
      <c r="B47" s="17" t="s">
        <v>314</v>
      </c>
      <c r="C47" s="98" t="s">
        <v>315</v>
      </c>
      <c r="D47" s="122">
        <v>339.94408060000001</v>
      </c>
      <c r="E47" s="135">
        <v>225.46370039000001</v>
      </c>
      <c r="F47" s="60"/>
      <c r="G47" s="7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84"/>
      <c r="B48" s="17" t="s">
        <v>12</v>
      </c>
      <c r="C48" s="98" t="s">
        <v>316</v>
      </c>
      <c r="D48" s="122">
        <v>2707318.6183609902</v>
      </c>
      <c r="E48" s="135">
        <v>2426958.78408072</v>
      </c>
      <c r="F48" s="60"/>
      <c r="G48" s="7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84"/>
      <c r="B49" s="17" t="s">
        <v>317</v>
      </c>
      <c r="C49" s="98" t="s">
        <v>318</v>
      </c>
      <c r="D49" s="122">
        <v>3234.5735964</v>
      </c>
      <c r="E49" s="135">
        <v>3498.0258548400002</v>
      </c>
      <c r="F49" s="60"/>
      <c r="G49" s="7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x14ac:dyDescent="0.2">
      <c r="A50" s="84"/>
      <c r="B50" s="17" t="s">
        <v>319</v>
      </c>
      <c r="C50" s="98" t="s">
        <v>320</v>
      </c>
      <c r="D50" s="142">
        <v>1.2232966000000001</v>
      </c>
      <c r="E50" s="143">
        <v>0.73222189999999998</v>
      </c>
      <c r="F50" s="60"/>
      <c r="G50" s="7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84"/>
      <c r="B51" s="17" t="s">
        <v>321</v>
      </c>
      <c r="C51" s="98" t="s">
        <v>322</v>
      </c>
      <c r="D51" s="120">
        <v>240.68121103999999</v>
      </c>
      <c r="E51" s="136">
        <v>427.44665465999998</v>
      </c>
      <c r="F51" s="60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84"/>
      <c r="B52" s="17" t="s">
        <v>323</v>
      </c>
      <c r="C52" s="98" t="s">
        <v>324</v>
      </c>
      <c r="D52" s="122">
        <v>109993.20606863</v>
      </c>
      <c r="E52" s="135">
        <v>128608.80528631</v>
      </c>
      <c r="F52" s="60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84"/>
      <c r="B53" s="17" t="s">
        <v>325</v>
      </c>
      <c r="C53" s="49" t="s">
        <v>326</v>
      </c>
      <c r="D53" s="122">
        <v>50112.701298630003</v>
      </c>
      <c r="E53" s="135">
        <v>41943.985752200002</v>
      </c>
      <c r="F53" s="60"/>
      <c r="G53" s="7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84"/>
      <c r="B54" s="17" t="s">
        <v>327</v>
      </c>
      <c r="C54" s="99" t="s">
        <v>135</v>
      </c>
      <c r="D54" s="122">
        <v>36339.264435680001</v>
      </c>
      <c r="E54" s="136">
        <v>24379.553349649999</v>
      </c>
      <c r="F54" s="60"/>
      <c r="G54" s="7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84"/>
      <c r="B55" s="17" t="s">
        <v>328</v>
      </c>
      <c r="C55" s="89" t="s">
        <v>329</v>
      </c>
      <c r="D55" s="122">
        <v>0</v>
      </c>
      <c r="E55" s="135">
        <v>0</v>
      </c>
      <c r="F55" s="60"/>
      <c r="G55" s="7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9" t="s">
        <v>330</v>
      </c>
      <c r="B56" s="170"/>
      <c r="C56" s="100" t="s">
        <v>331</v>
      </c>
      <c r="D56" s="74">
        <f>SUM(D57:D95)</f>
        <v>1532183.8329283202</v>
      </c>
      <c r="E56" s="130">
        <f>SUM(E57:E95)</f>
        <v>1593399.70405615</v>
      </c>
      <c r="F56" s="60"/>
      <c r="G56" s="7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01"/>
      <c r="B57" s="17" t="s">
        <v>332</v>
      </c>
      <c r="C57" s="49" t="s">
        <v>333</v>
      </c>
      <c r="D57" s="122">
        <v>164721.96236736001</v>
      </c>
      <c r="E57" s="135">
        <v>53836.657488730001</v>
      </c>
    </row>
    <row r="58" spans="1:18" s="8" customFormat="1" x14ac:dyDescent="0.2">
      <c r="A58" s="84"/>
      <c r="B58" s="17" t="s">
        <v>334</v>
      </c>
      <c r="C58" s="49" t="s">
        <v>335</v>
      </c>
      <c r="D58" s="122">
        <v>0</v>
      </c>
      <c r="E58" s="140">
        <v>0</v>
      </c>
      <c r="F58" s="60"/>
      <c r="G58" s="7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84"/>
      <c r="B59" s="17" t="s">
        <v>336</v>
      </c>
      <c r="C59" s="48" t="s">
        <v>337</v>
      </c>
      <c r="D59" s="122">
        <v>14607.63691784</v>
      </c>
      <c r="E59" s="135">
        <v>46936.32197438</v>
      </c>
      <c r="F59" s="60"/>
      <c r="G59" s="7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84"/>
      <c r="B60" s="17" t="s">
        <v>338</v>
      </c>
      <c r="C60" s="49" t="s">
        <v>339</v>
      </c>
      <c r="D60" s="122">
        <v>5.5501941600000002</v>
      </c>
      <c r="E60" s="135">
        <v>75.076286800000005</v>
      </c>
      <c r="F60" s="60"/>
      <c r="G60" s="7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84"/>
      <c r="B61" s="17" t="s">
        <v>340</v>
      </c>
      <c r="C61" s="49" t="s">
        <v>341</v>
      </c>
      <c r="D61" s="122">
        <v>124694.12733884</v>
      </c>
      <c r="E61" s="135">
        <v>105873.03526814999</v>
      </c>
      <c r="F61" s="60"/>
      <c r="G61" s="7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84"/>
      <c r="B62" s="17" t="s">
        <v>342</v>
      </c>
      <c r="C62" s="49" t="s">
        <v>343</v>
      </c>
      <c r="D62" s="122">
        <v>1644.881259</v>
      </c>
      <c r="E62" s="135">
        <v>2452.3645940000001</v>
      </c>
      <c r="F62" s="60"/>
      <c r="G62" s="7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84"/>
      <c r="B63" s="17" t="s">
        <v>344</v>
      </c>
      <c r="C63" s="48" t="s">
        <v>345</v>
      </c>
      <c r="D63" s="122">
        <v>44776.15849781</v>
      </c>
      <c r="E63" s="135">
        <v>47888.623609499999</v>
      </c>
      <c r="F63" s="60"/>
      <c r="G63" s="7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84"/>
      <c r="B64" s="17" t="s">
        <v>346</v>
      </c>
      <c r="C64" s="48" t="s">
        <v>347</v>
      </c>
      <c r="D64" s="122">
        <v>15585.139588509999</v>
      </c>
      <c r="E64" s="135">
        <v>15287.912874039999</v>
      </c>
      <c r="F64" s="60"/>
      <c r="G64" s="7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84"/>
      <c r="B65" s="17" t="s">
        <v>348</v>
      </c>
      <c r="C65" s="48" t="s">
        <v>349</v>
      </c>
      <c r="D65" s="122">
        <v>105.8877013</v>
      </c>
      <c r="E65" s="135">
        <v>235.43984233</v>
      </c>
      <c r="F65" s="60"/>
      <c r="G65" s="7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84"/>
      <c r="B66" s="17" t="s">
        <v>350</v>
      </c>
      <c r="C66" s="48" t="s">
        <v>351</v>
      </c>
      <c r="D66" s="122">
        <v>37791.53252044</v>
      </c>
      <c r="E66" s="135">
        <v>36110.322766359997</v>
      </c>
      <c r="F66" s="60"/>
      <c r="G66" s="7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84"/>
      <c r="B67" s="17" t="s">
        <v>352</v>
      </c>
      <c r="C67" s="48" t="s">
        <v>353</v>
      </c>
      <c r="D67" s="122">
        <v>4456.9939744599997</v>
      </c>
      <c r="E67" s="135">
        <v>4345.5308244600001</v>
      </c>
      <c r="F67" s="60"/>
      <c r="G67" s="7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84"/>
      <c r="B68" s="17" t="s">
        <v>354</v>
      </c>
      <c r="C68" s="47" t="s">
        <v>164</v>
      </c>
      <c r="D68" s="122">
        <v>94.708447000000007</v>
      </c>
      <c r="E68" s="140">
        <v>0</v>
      </c>
      <c r="F68" s="60"/>
      <c r="G68" s="7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84"/>
      <c r="B69" s="17" t="s">
        <v>355</v>
      </c>
      <c r="C69" s="48" t="s">
        <v>166</v>
      </c>
      <c r="D69" s="122">
        <v>33.575716999999997</v>
      </c>
      <c r="E69" s="140">
        <v>0</v>
      </c>
      <c r="F69" s="60"/>
      <c r="G69" s="7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84"/>
      <c r="B70" s="17" t="s">
        <v>356</v>
      </c>
      <c r="C70" s="48" t="s">
        <v>357</v>
      </c>
      <c r="D70" s="122">
        <v>12.449745</v>
      </c>
      <c r="E70" s="135">
        <v>12.147781</v>
      </c>
      <c r="F70" s="60"/>
      <c r="G70" s="7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84"/>
      <c r="B71" s="17" t="s">
        <v>358</v>
      </c>
      <c r="C71" s="48" t="s">
        <v>36</v>
      </c>
      <c r="D71" s="125">
        <v>0</v>
      </c>
      <c r="E71" s="140">
        <v>0</v>
      </c>
      <c r="F71" s="60"/>
      <c r="G71" s="7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84"/>
      <c r="B72" s="17" t="s">
        <v>359</v>
      </c>
      <c r="C72" s="48" t="s">
        <v>171</v>
      </c>
      <c r="D72" s="124">
        <v>0</v>
      </c>
      <c r="E72" s="137">
        <v>0</v>
      </c>
      <c r="F72" s="60"/>
      <c r="G72" s="7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84"/>
      <c r="B73" s="17" t="s">
        <v>360</v>
      </c>
      <c r="C73" s="48" t="s">
        <v>173</v>
      </c>
      <c r="D73" s="124">
        <v>0</v>
      </c>
      <c r="E73" s="137">
        <v>0</v>
      </c>
      <c r="F73" s="60"/>
      <c r="G73" s="7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84"/>
      <c r="B74" s="17" t="s">
        <v>361</v>
      </c>
      <c r="C74" s="48" t="s">
        <v>362</v>
      </c>
      <c r="D74" s="122">
        <v>2942.2019254100001</v>
      </c>
      <c r="E74" s="135">
        <v>3081.30965023</v>
      </c>
      <c r="F74" s="60"/>
      <c r="G74" s="7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84"/>
      <c r="B75" s="17" t="s">
        <v>363</v>
      </c>
      <c r="C75" s="48" t="s">
        <v>364</v>
      </c>
      <c r="D75" s="122">
        <v>2638.21746304</v>
      </c>
      <c r="E75" s="135">
        <v>3627.0579106999999</v>
      </c>
      <c r="F75" s="60"/>
      <c r="G75" s="7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84"/>
      <c r="B76" s="17" t="s">
        <v>365</v>
      </c>
      <c r="C76" s="48" t="s">
        <v>366</v>
      </c>
      <c r="D76" s="122">
        <v>489.20001353999999</v>
      </c>
      <c r="E76" s="135">
        <v>255.46605919999999</v>
      </c>
      <c r="F76" s="60"/>
      <c r="G76" s="7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84"/>
      <c r="B77" s="17" t="s">
        <v>367</v>
      </c>
      <c r="C77" s="98" t="s">
        <v>368</v>
      </c>
      <c r="D77" s="120">
        <v>195769.16061771</v>
      </c>
      <c r="E77" s="136">
        <v>181204.91814607001</v>
      </c>
      <c r="F77" s="60"/>
      <c r="G77" s="7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84"/>
      <c r="B78" s="17" t="s">
        <v>369</v>
      </c>
      <c r="C78" s="98" t="s">
        <v>370</v>
      </c>
      <c r="D78" s="122">
        <v>34854.611418239998</v>
      </c>
      <c r="E78" s="135">
        <v>31883.78893133</v>
      </c>
      <c r="F78" s="60"/>
      <c r="G78" s="7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84"/>
      <c r="B79" s="17" t="s">
        <v>371</v>
      </c>
      <c r="C79" s="98" t="s">
        <v>372</v>
      </c>
      <c r="D79" s="122">
        <v>115.12268014999999</v>
      </c>
      <c r="E79" s="135">
        <v>114.42331562</v>
      </c>
      <c r="F79" s="60"/>
      <c r="G79" s="7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84"/>
      <c r="B80" s="17" t="s">
        <v>373</v>
      </c>
      <c r="C80" s="2" t="s">
        <v>183</v>
      </c>
      <c r="D80" s="122">
        <v>22104.909348320001</v>
      </c>
      <c r="E80" s="135">
        <v>18697.06851547</v>
      </c>
      <c r="F80" s="60"/>
      <c r="G80" s="7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84"/>
      <c r="B81" s="17" t="s">
        <v>374</v>
      </c>
      <c r="C81" s="98" t="s">
        <v>375</v>
      </c>
      <c r="D81" s="122">
        <v>2429.3676908100001</v>
      </c>
      <c r="E81" s="135">
        <v>1735.4338093900001</v>
      </c>
      <c r="F81" s="60"/>
      <c r="G81" s="7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84"/>
      <c r="B82" s="17" t="s">
        <v>376</v>
      </c>
      <c r="C82" s="98" t="s">
        <v>377</v>
      </c>
      <c r="D82" s="120">
        <v>2.9999999999999997E-8</v>
      </c>
      <c r="E82" s="136">
        <v>0</v>
      </c>
      <c r="F82" s="60"/>
      <c r="G82" s="7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84"/>
      <c r="B83" s="17" t="s">
        <v>378</v>
      </c>
      <c r="C83" s="98" t="s">
        <v>379</v>
      </c>
      <c r="D83" s="122">
        <v>0.3</v>
      </c>
      <c r="E83" s="135">
        <v>0</v>
      </c>
      <c r="F83" s="60"/>
      <c r="G83" s="7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84"/>
      <c r="B84" s="17" t="s">
        <v>380</v>
      </c>
      <c r="C84" s="48" t="s">
        <v>191</v>
      </c>
      <c r="D84" s="122">
        <v>292643.57316514</v>
      </c>
      <c r="E84" s="135">
        <v>602692.39064921997</v>
      </c>
      <c r="F84" s="60"/>
      <c r="G84" s="7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84"/>
      <c r="B85" s="17" t="s">
        <v>381</v>
      </c>
      <c r="C85" s="48" t="s">
        <v>382</v>
      </c>
      <c r="D85" s="122">
        <v>104.18047378</v>
      </c>
      <c r="E85" s="135">
        <v>111.33766645999999</v>
      </c>
      <c r="F85" s="60"/>
      <c r="G85" s="7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84"/>
      <c r="B86" s="17" t="s">
        <v>383</v>
      </c>
      <c r="C86" s="48" t="s">
        <v>384</v>
      </c>
      <c r="D86" s="122">
        <v>3.9012684700000002</v>
      </c>
      <c r="E86" s="135">
        <v>1.49217873</v>
      </c>
      <c r="F86" s="60"/>
      <c r="G86" s="7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84"/>
      <c r="B87" s="17" t="s">
        <v>385</v>
      </c>
      <c r="C87" s="48" t="s">
        <v>386</v>
      </c>
      <c r="D87" s="122">
        <v>326.10617694000001</v>
      </c>
      <c r="E87" s="135">
        <v>384.11756215000003</v>
      </c>
      <c r="F87" s="60"/>
      <c r="G87" s="7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84"/>
      <c r="B88" s="17" t="s">
        <v>387</v>
      </c>
      <c r="C88" s="48" t="s">
        <v>388</v>
      </c>
      <c r="D88" s="122">
        <v>4805.7922734699996</v>
      </c>
      <c r="E88" s="135">
        <v>9819.8637964099998</v>
      </c>
      <c r="F88" s="60"/>
      <c r="G88" s="7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84"/>
      <c r="B89" s="17" t="s">
        <v>389</v>
      </c>
      <c r="C89" s="48" t="s">
        <v>201</v>
      </c>
      <c r="D89" s="122">
        <v>13911.10043511</v>
      </c>
      <c r="E89" s="135">
        <v>10569.0564149</v>
      </c>
      <c r="F89" s="60"/>
      <c r="G89" s="7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84"/>
      <c r="B90" s="17" t="s">
        <v>390</v>
      </c>
      <c r="C90" s="58" t="s">
        <v>391</v>
      </c>
      <c r="D90" s="122">
        <v>110686.79122384</v>
      </c>
      <c r="E90" s="135">
        <v>33170.540752540001</v>
      </c>
      <c r="F90" s="60"/>
      <c r="G90" s="7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84"/>
      <c r="B91" s="17" t="s">
        <v>392</v>
      </c>
      <c r="C91" s="98" t="s">
        <v>393</v>
      </c>
      <c r="D91" s="122">
        <v>34619.627212120002</v>
      </c>
      <c r="E91" s="135">
        <v>21993.914874890001</v>
      </c>
      <c r="F91" s="60"/>
      <c r="G91" s="7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84"/>
      <c r="B92" s="17" t="s">
        <v>394</v>
      </c>
      <c r="C92" s="98" t="s">
        <v>395</v>
      </c>
      <c r="D92" s="122">
        <v>51324.440268999999</v>
      </c>
      <c r="E92" s="135">
        <v>17453.39289164</v>
      </c>
      <c r="F92" s="60"/>
      <c r="G92" s="7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84"/>
      <c r="B93" s="17" t="s">
        <v>396</v>
      </c>
      <c r="C93" s="48" t="s">
        <v>397</v>
      </c>
      <c r="D93" s="122">
        <v>273731.08162523003</v>
      </c>
      <c r="E93" s="135">
        <v>255086.19876954</v>
      </c>
      <c r="F93" s="60"/>
      <c r="G93" s="7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84"/>
      <c r="B94" s="17" t="s">
        <v>398</v>
      </c>
      <c r="C94" s="48" t="s">
        <v>399</v>
      </c>
      <c r="D94" s="122">
        <v>63990.873107680003</v>
      </c>
      <c r="E94" s="135">
        <v>71935.642146069993</v>
      </c>
      <c r="F94" s="60"/>
      <c r="G94" s="7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5" thickBot="1" x14ac:dyDescent="0.25">
      <c r="A95" s="110"/>
      <c r="B95" s="111" t="s">
        <v>400</v>
      </c>
      <c r="C95" s="112" t="s">
        <v>401</v>
      </c>
      <c r="D95" s="121">
        <v>16162.670271569999</v>
      </c>
      <c r="E95" s="139">
        <v>16528.85670584</v>
      </c>
      <c r="F95" s="60"/>
      <c r="G95" s="60"/>
    </row>
    <row r="96" spans="1:18" x14ac:dyDescent="0.2">
      <c r="A96" s="116"/>
      <c r="B96" s="116"/>
      <c r="C96" s="117"/>
      <c r="D96" s="118"/>
      <c r="E96" s="119"/>
      <c r="F96" s="60"/>
      <c r="G96" s="60"/>
    </row>
    <row r="97" spans="1:6" ht="21" customHeight="1" x14ac:dyDescent="0.2">
      <c r="A97" s="134" t="s">
        <v>402</v>
      </c>
      <c r="B97" s="105"/>
      <c r="C97" s="109"/>
      <c r="D97" s="133" t="s">
        <v>2</v>
      </c>
      <c r="E97" s="102"/>
      <c r="F97" s="60"/>
    </row>
    <row r="98" spans="1:6" ht="18.75" customHeight="1" x14ac:dyDescent="0.2">
      <c r="A98" s="58"/>
      <c r="B98" s="58"/>
      <c r="D98" s="1"/>
      <c r="E98" s="102"/>
      <c r="F98" s="60"/>
    </row>
    <row r="99" spans="1:6" x14ac:dyDescent="0.2">
      <c r="C99" s="103"/>
      <c r="D99" s="104"/>
      <c r="E99" s="104"/>
      <c r="F99" s="103"/>
    </row>
    <row r="100" spans="1:6" x14ac:dyDescent="0.2">
      <c r="C100" s="103"/>
      <c r="D100" s="103"/>
      <c r="E100" s="103"/>
      <c r="F100" s="103"/>
    </row>
  </sheetData>
  <mergeCells count="15">
    <mergeCell ref="A56:B56"/>
    <mergeCell ref="A1:E1"/>
    <mergeCell ref="A2:E2"/>
    <mergeCell ref="A3:E3"/>
    <mergeCell ref="A42:B42"/>
    <mergeCell ref="A45:B45"/>
    <mergeCell ref="A5:B5"/>
    <mergeCell ref="A6:B6"/>
    <mergeCell ref="A7:B7"/>
    <mergeCell ref="A41:B41"/>
    <mergeCell ref="A18:B18"/>
    <mergeCell ref="A26:B26"/>
    <mergeCell ref="A31:B31"/>
    <mergeCell ref="A36:B3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Výkaz majetku a závazků AKTIVA</vt:lpstr>
      <vt:lpstr>Výkaz majetku a závazků PASIVA</vt:lpstr>
      <vt:lpstr>'Výkaz majetku a závazků AKTIVA'!Názvy_tisku</vt:lpstr>
      <vt:lpstr>'Výkaz majetku a závazků PASIVA'!Názvy_tisku</vt:lpstr>
      <vt:lpstr>'Výkaz majetku a závazků PASIVA'!Oblast_tisku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2023-10-03T05:39:57Z</cp:lastPrinted>
  <dcterms:created xsi:type="dcterms:W3CDTF">2012-09-11T11:36:23Z</dcterms:created>
  <dcterms:modified xsi:type="dcterms:W3CDTF">2023-12-06T07:04:22Z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TISK_2022 26.9.2023.xlsx</vt:lpwstr>
  </property>
</Properties>
</file>