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04_7503\5. SESTAVOVÁNÍ ÚČETNÍCH VÝKAZŮ ZA ČR\2. Zpráva o účetních výkazech za ČR\Zpráva_2024\Kontrola\Iva\Návrhy e-mailů na zveřejnění zprávy\Open data\"/>
    </mc:Choice>
  </mc:AlternateContent>
  <bookViews>
    <workbookView xWindow="-120" yWindow="-120" windowWidth="29040" windowHeight="15840" tabRatio="710" activeTab="1"/>
  </bookViews>
  <sheets>
    <sheet name="Výkaz majetku a závazků AKTIVA" sheetId="9" r:id="rId1"/>
    <sheet name="Výkaz majetku a závazků PASIVA" sheetId="10" r:id="rId2"/>
  </sheets>
  <definedNames>
    <definedName name="_xlnm._FilterDatabase" localSheetId="0" hidden="1">'Výkaz majetku a závazků AKTIVA'!#REF!</definedName>
    <definedName name="_xlnm._FilterDatabase" localSheetId="1" hidden="1">'Výkaz majetku a závazků PASIVA'!$A$8:$S$97</definedName>
    <definedName name="_xlnm.Print_Titles" localSheetId="0">'Výkaz majetku a závazků AKTIVA'!$6:$7</definedName>
    <definedName name="_xlnm.Print_Titles" localSheetId="1">'Výkaz majetku a závazků PASIVA'!$5:$5</definedName>
    <definedName name="_xlnm.Print_Area" localSheetId="1">'Výkaz majetku a závazků PASIVA'!$A$1:$E$105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10" l="1"/>
  <c r="D45" i="10"/>
  <c r="D42" i="10"/>
  <c r="D36" i="10"/>
  <c r="D31" i="10"/>
  <c r="D26" i="10"/>
  <c r="D18" i="10"/>
  <c r="D8" i="10"/>
  <c r="D98" i="9"/>
  <c r="E98" i="9"/>
  <c r="F98" i="9"/>
  <c r="D63" i="9"/>
  <c r="E63" i="9"/>
  <c r="F63" i="9"/>
  <c r="D52" i="9"/>
  <c r="E52" i="9"/>
  <c r="F52" i="9"/>
  <c r="D42" i="9"/>
  <c r="E42" i="9"/>
  <c r="F42" i="9"/>
  <c r="D32" i="9"/>
  <c r="E32" i="9"/>
  <c r="F32" i="9"/>
  <c r="D21" i="9"/>
  <c r="E21" i="9"/>
  <c r="F21" i="9"/>
  <c r="D10" i="9"/>
  <c r="E10" i="9"/>
  <c r="F10" i="9"/>
  <c r="D41" i="10" l="1"/>
  <c r="D7" i="10"/>
  <c r="F51" i="9"/>
  <c r="F9" i="9"/>
  <c r="E51" i="9"/>
  <c r="D51" i="9"/>
  <c r="E9" i="9"/>
  <c r="D9" i="9"/>
  <c r="E56" i="10"/>
  <c r="E45" i="10"/>
  <c r="E42" i="10"/>
  <c r="E36" i="10"/>
  <c r="E31" i="10"/>
  <c r="E26" i="10"/>
  <c r="E18" i="10"/>
  <c r="E8" i="10"/>
  <c r="G98" i="9"/>
  <c r="G63" i="9"/>
  <c r="G52" i="9"/>
  <c r="G42" i="9"/>
  <c r="G32" i="9"/>
  <c r="G21" i="9"/>
  <c r="G10" i="9"/>
  <c r="G51" i="9" l="1"/>
  <c r="G9" i="9"/>
  <c r="E41" i="10"/>
  <c r="D6" i="10"/>
  <c r="E7" i="10"/>
  <c r="E6" i="10" s="1"/>
  <c r="F8" i="9"/>
  <c r="G8" i="9"/>
  <c r="E8" i="9"/>
  <c r="D8" i="9"/>
</calcChain>
</file>

<file path=xl/sharedStrings.xml><?xml version="1.0" encoding="utf-8"?>
<sst xmlns="http://schemas.openxmlformats.org/spreadsheetml/2006/main" count="420" uniqueCount="404">
  <si>
    <t>Číslo položky</t>
  </si>
  <si>
    <t>Název položky</t>
  </si>
  <si>
    <t>Podpisový záznam:</t>
  </si>
  <si>
    <t xml:space="preserve">(v milionech Kč, s přesností na jedno desetinné místo) </t>
  </si>
  <si>
    <t>A.II.3.</t>
  </si>
  <si>
    <t>A.II.4.</t>
  </si>
  <si>
    <t>C.I.1.</t>
  </si>
  <si>
    <t>Běžné účetní období</t>
  </si>
  <si>
    <t>C.I.3.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</si>
  <si>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</si>
  <si>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</si>
  <si>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</si>
  <si>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</si>
  <si>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</si>
  <si>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</si>
  <si>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</si>
  <si>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</si>
  <si>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</si>
  <si>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</si>
  <si>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</si>
  <si>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</si>
  <si>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</si>
  <si>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</si>
  <si>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</si>
  <si>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</si>
  <si>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</si>
  <si>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</si>
  <si>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</si>
  <si>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</si>
  <si>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</si>
  <si>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</si>
  <si>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</si>
  <si>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</si>
  <si>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</si>
  <si>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</si>
  <si>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</si>
  <si>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</si>
  <si>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</si>
  <si>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</si>
  <si>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</si>
  <si>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</si>
  <si>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</si>
  <si>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</si>
  <si>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</si>
  <si>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</si>
  <si>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</si>
  <si>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</si>
  <si>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</si>
  <si>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</si>
  <si>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</si>
  <si>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</si>
  <si>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</si>
  <si>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</si>
  <si>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</si>
  <si>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</si>
  <si>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</si>
  <si>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</si>
  <si>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</si>
  <si>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</si>
  <si>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</si>
  <si>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</si>
  <si>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</si>
  <si>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</si>
  <si>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</si>
  <si>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</si>
  <si>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</si>
  <si>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C.I.</t>
  </si>
  <si>
    <t>Konsolidovaný výsledek hospodaření běžného účetního období</t>
  </si>
  <si>
    <t>C.I.2.</t>
  </si>
  <si>
    <t>C.I.A.</t>
  </si>
  <si>
    <t>Menšinový výsledek hospodaření běžného účetního období</t>
  </si>
  <si>
    <t>C.I.B.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</si>
  <si>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</si>
  <si>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</si>
  <si>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</si>
  <si>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</si>
  <si>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</si>
  <si>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</si>
  <si>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</si>
  <si>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</si>
  <si>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</si>
  <si>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</si>
  <si>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</si>
  <si>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</si>
  <si>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</si>
  <si>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</si>
  <si>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</si>
  <si>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</si>
  <si>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</si>
  <si>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</si>
  <si>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</si>
  <si>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</si>
  <si>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</si>
  <si>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</si>
  <si>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</si>
  <si>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</si>
  <si>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</si>
  <si>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</si>
  <si>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</si>
  <si>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</si>
  <si>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</si>
  <si>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</si>
  <si>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</si>
  <si>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</si>
  <si>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</si>
  <si>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</si>
  <si>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</si>
  <si>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</si>
  <si>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</si>
  <si>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</si>
  <si>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</si>
  <si>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</si>
  <si>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</si>
  <si>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</si>
  <si>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</si>
  <si>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</si>
  <si>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</si>
  <si>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</si>
  <si>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</si>
  <si>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</si>
  <si>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</si>
  <si>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</si>
  <si>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</si>
  <si>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</si>
  <si>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</si>
  <si>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</si>
  <si>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</si>
  <si>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</si>
  <si>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</si>
  <si>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</si>
  <si>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</si>
  <si>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</si>
  <si>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</si>
  <si>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</si>
  <si>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</si>
  <si>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</si>
  <si>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</si>
  <si>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</si>
  <si>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</si>
  <si>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</si>
  <si>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</si>
  <si>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</si>
  <si>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</si>
  <si>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</si>
  <si>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</si>
  <si>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</si>
  <si>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</si>
  <si>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</si>
  <si>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</si>
  <si>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</si>
  <si>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</si>
  <si>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</si>
  <si>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</si>
  <si>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</si>
  <si>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</si>
  <si>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</si>
  <si>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</si>
  <si>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</si>
  <si>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</si>
  <si>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</si>
  <si>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</si>
  <si>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</si>
  <si>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</si>
  <si>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</si>
  <si>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</si>
  <si>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</si>
  <si>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</si>
  <si>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</si>
  <si>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</si>
  <si>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</si>
  <si>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</si>
  <si>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</si>
  <si>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</si>
  <si>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</si>
  <si>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</si>
  <si>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</si>
  <si>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</si>
  <si>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</si>
  <si>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</si>
  <si>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</si>
  <si>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</si>
  <si>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</si>
  <si>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</si>
  <si>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</si>
  <si>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</si>
  <si>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</si>
  <si>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</si>
  <si>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</si>
  <si>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</si>
  <si>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</si>
  <si>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</si>
  <si>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</si>
  <si>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</si>
  <si>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</si>
  <si>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</si>
  <si>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</si>
  <si>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</si>
  <si>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</si>
  <si>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</si>
  <si>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</si>
  <si>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</si>
  <si>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</si>
  <si>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</si>
  <si>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</si>
  <si>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</si>
  <si>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</si>
  <si>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</si>
  <si>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</si>
  <si>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</si>
  <si>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</si>
  <si>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</si>
  <si>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</si>
  <si>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</si>
  <si>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</si>
  <si>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</si>
  <si>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</si>
  <si>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</si>
  <si>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</si>
  <si>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</si>
  <si>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</si>
  <si>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</si>
  <si>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</si>
  <si>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</si>
  <si>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</si>
  <si>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</si>
  <si>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</si>
  <si>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</si>
  <si>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</si>
  <si>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</si>
  <si>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</si>
  <si>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</si>
  <si>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</si>
  <si>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</si>
  <si>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</si>
  <si>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</si>
  <si>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</si>
  <si>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</si>
  <si>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</si>
  <si>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</si>
  <si>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</si>
  <si>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</si>
  <si>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</si>
  <si>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</si>
  <si>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</si>
  <si>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</si>
  <si>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</si>
  <si>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</si>
  <si>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Jmění a upravující položky</t>
  </si>
  <si>
    <t>Jmění</t>
  </si>
  <si>
    <t>Fond privatizace</t>
  </si>
  <si>
    <t>Transfery na pořízení dlouhodobého majetku</t>
  </si>
  <si>
    <t>C.I.4.</t>
  </si>
  <si>
    <t>Kurzové rozdíly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</si>
  <si>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</si>
  <si>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</si>
  <si>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</si>
  <si>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</si>
  <si>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</si>
  <si>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Ostatní kapitálové fondy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</si>
  <si>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</si>
  <si>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</si>
  <si>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</si>
  <si>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</si>
  <si>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</si>
  <si>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</si>
  <si>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</si>
  <si>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</si>
  <si>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</si>
  <si>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</si>
  <si>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</si>
  <si>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</si>
  <si>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</si>
  <si>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</si>
  <si>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</si>
  <si>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</si>
  <si>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</si>
  <si>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</si>
  <si>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</si>
  <si>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</si>
  <si>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</si>
  <si>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</si>
  <si>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C.III.B.</t>
  </si>
  <si>
    <t>C.III.C.</t>
  </si>
  <si>
    <t>Výsledek hospodaření předcházejících účetních období</t>
  </si>
  <si>
    <t>Konsolidační rezervní fond</t>
  </si>
  <si>
    <t>C.IV.</t>
  </si>
  <si>
    <t>Příjmový a výdajový účet rozpočtového hospodaření</t>
  </si>
  <si>
    <t>Příjmový účet organizačních složek státu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</si>
  <si>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</si>
  <si>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</si>
  <si>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</si>
  <si>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</si>
  <si>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</si>
  <si>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</si>
  <si>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</si>
  <si>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</si>
  <si>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</si>
  <si>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</si>
  <si>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</si>
  <si>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</si>
  <si>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</si>
  <si>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</si>
  <si>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</si>
  <si>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</si>
  <si>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</si>
  <si>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</si>
  <si>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</si>
  <si>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</si>
  <si>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</si>
  <si>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</si>
  <si>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</si>
  <si>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</si>
  <si>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</si>
  <si>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</si>
  <si>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</si>
  <si>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</si>
  <si>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</si>
  <si>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</si>
  <si>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</si>
  <si>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</si>
  <si>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</si>
  <si>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</si>
  <si>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</si>
  <si>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</si>
  <si>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</si>
  <si>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</si>
  <si>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</si>
  <si>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</si>
  <si>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</si>
  <si>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</si>
  <si>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</si>
  <si>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</si>
  <si>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</si>
  <si>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</si>
  <si>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</si>
  <si>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</si>
  <si>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</si>
  <si>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</si>
  <si>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</si>
  <si>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</si>
  <si>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</si>
  <si>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</si>
  <si>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</si>
  <si>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</si>
  <si>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</si>
  <si>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</si>
  <si>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</si>
  <si>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</si>
  <si>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</si>
  <si>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</si>
  <si>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</si>
  <si>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</si>
  <si>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</si>
  <si>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</si>
  <si>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</si>
  <si>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</si>
  <si>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</si>
  <si>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</si>
  <si>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</si>
  <si>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</si>
  <si>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</si>
  <si>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</si>
  <si>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</si>
  <si>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</si>
  <si>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</si>
  <si>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</si>
  <si>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</si>
  <si>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</si>
  <si>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</si>
  <si>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</si>
  <si>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</si>
  <si>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</si>
  <si>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</si>
  <si>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</si>
  <si>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</si>
  <si>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</si>
  <si>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</si>
  <si>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</si>
  <si>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</si>
  <si>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</si>
  <si>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</si>
  <si>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</si>
  <si>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</si>
  <si>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</si>
  <si>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</si>
  <si>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</si>
  <si>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</si>
  <si>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</si>
  <si>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</si>
  <si>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</si>
  <si>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</si>
  <si>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</si>
  <si>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</si>
  <si>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</si>
  <si>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</si>
  <si>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</si>
  <si>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</si>
  <si>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</si>
  <si>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</si>
  <si>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</si>
  <si>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</si>
  <si>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</si>
  <si>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 xml:space="preserve">Okamžik sestavení: </t>
  </si>
  <si>
    <t>Sestaveno 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</si>
</sst>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mbria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  <font>
      <sz val="8"/>
      <name val="Arial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7">
    <xf numFmtId="0" fontId="0" fillId="0" borderId="0"/>
    <xf numFmtId="166" fontId="19" fillId="0" borderId="0"/>
    <xf numFmtId="167" fontId="20" fillId="0" borderId="0" applyProtection="0"/>
    <xf numFmtId="167" fontId="1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0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23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1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9" borderId="1" applyNumberFormat="0" applyAlignment="0" applyProtection="0"/>
    <xf numFmtId="0" fontId="10" fillId="0" borderId="2" applyNumberFormat="0" applyFill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27" borderId="1" applyNumberFormat="0" applyAlignment="0" applyProtection="0"/>
    <xf numFmtId="0" fontId="11" fillId="34" borderId="6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9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2" fillId="0" borderId="0"/>
    <xf numFmtId="0" fontId="40" fillId="26" borderId="11" applyNumberFormat="0" applyFont="0" applyAlignment="0" applyProtection="0"/>
    <xf numFmtId="0" fontId="41" fillId="29" borderId="12" applyNumberFormat="0" applyAlignment="0" applyProtection="0"/>
    <xf numFmtId="0" fontId="2" fillId="5" borderId="11" applyNumberFormat="0" applyFont="0" applyAlignment="0" applyProtection="0"/>
    <xf numFmtId="0" fontId="13" fillId="0" borderId="13" applyNumberFormat="0" applyFill="0" applyAlignment="0" applyProtection="0"/>
    <xf numFmtId="4" fontId="42" fillId="35" borderId="14" applyNumberFormat="0" applyProtection="0">
      <alignment vertical="center"/>
    </xf>
    <xf numFmtId="4" fontId="43" fillId="9" borderId="15" applyNumberFormat="0" applyProtection="0">
      <alignment vertical="center"/>
    </xf>
    <xf numFmtId="4" fontId="42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2" fillId="35" borderId="14" applyNumberFormat="0" applyProtection="0">
      <alignment horizontal="left" vertical="center" indent="1"/>
    </xf>
    <xf numFmtId="4" fontId="43" fillId="9" borderId="15" applyNumberFormat="0" applyProtection="0">
      <alignment horizontal="left" vertical="center" indent="1"/>
    </xf>
    <xf numFmtId="0" fontId="45" fillId="9" borderId="15" applyNumberFormat="0" applyProtection="0">
      <alignment horizontal="left" vertical="top" indent="1"/>
    </xf>
    <xf numFmtId="0" fontId="43" fillId="9" borderId="15" applyNumberFormat="0" applyProtection="0">
      <alignment horizontal="left" vertical="top" indent="1"/>
    </xf>
    <xf numFmtId="4" fontId="17" fillId="3" borderId="14" applyNumberFormat="0" applyProtection="0">
      <alignment horizontal="right" vertical="center"/>
    </xf>
    <xf numFmtId="4" fontId="46" fillId="3" borderId="15" applyNumberFormat="0" applyProtection="0">
      <alignment horizontal="right" vertical="center"/>
    </xf>
    <xf numFmtId="4" fontId="17" fillId="36" borderId="14" applyNumberFormat="0" applyProtection="0">
      <alignment horizontal="right" vertical="center"/>
    </xf>
    <xf numFmtId="4" fontId="46" fillId="4" borderId="15" applyNumberFormat="0" applyProtection="0">
      <alignment horizontal="right" vertical="center"/>
    </xf>
    <xf numFmtId="4" fontId="17" fillId="37" borderId="16" applyNumberFormat="0" applyProtection="0">
      <alignment horizontal="right" vertical="center"/>
    </xf>
    <xf numFmtId="4" fontId="46" fillId="37" borderId="15" applyNumberFormat="0" applyProtection="0">
      <alignment horizontal="right" vertical="center"/>
    </xf>
    <xf numFmtId="4" fontId="17" fillId="10" borderId="14" applyNumberFormat="0" applyProtection="0">
      <alignment horizontal="right" vertical="center"/>
    </xf>
    <xf numFmtId="4" fontId="46" fillId="10" borderId="15" applyNumberFormat="0" applyProtection="0">
      <alignment horizontal="right" vertical="center"/>
    </xf>
    <xf numFmtId="4" fontId="17" fillId="13" borderId="14" applyNumberFormat="0" applyProtection="0">
      <alignment horizontal="right" vertical="center"/>
    </xf>
    <xf numFmtId="4" fontId="46" fillId="13" borderId="15" applyNumberFormat="0" applyProtection="0">
      <alignment horizontal="right" vertical="center"/>
    </xf>
    <xf numFmtId="4" fontId="17" fillId="11" borderId="14" applyNumberFormat="0" applyProtection="0">
      <alignment horizontal="right" vertical="center"/>
    </xf>
    <xf numFmtId="4" fontId="46" fillId="11" borderId="15" applyNumberFormat="0" applyProtection="0">
      <alignment horizontal="right" vertical="center"/>
    </xf>
    <xf numFmtId="4" fontId="17" fillId="38" borderId="14" applyNumberFormat="0" applyProtection="0">
      <alignment horizontal="right" vertical="center"/>
    </xf>
    <xf numFmtId="4" fontId="46" fillId="38" borderId="15" applyNumberFormat="0" applyProtection="0">
      <alignment horizontal="right" vertical="center"/>
    </xf>
    <xf numFmtId="4" fontId="17" fillId="39" borderId="14" applyNumberFormat="0" applyProtection="0">
      <alignment horizontal="right" vertical="center"/>
    </xf>
    <xf numFmtId="4" fontId="46" fillId="39" borderId="15" applyNumberFormat="0" applyProtection="0">
      <alignment horizontal="right" vertical="center"/>
    </xf>
    <xf numFmtId="4" fontId="17" fillId="8" borderId="14" applyNumberFormat="0" applyProtection="0">
      <alignment horizontal="right" vertical="center"/>
    </xf>
    <xf numFmtId="4" fontId="46" fillId="8" borderId="15" applyNumberFormat="0" applyProtection="0">
      <alignment horizontal="right" vertical="center"/>
    </xf>
    <xf numFmtId="4" fontId="17" fillId="40" borderId="16" applyNumberFormat="0" applyProtection="0">
      <alignment horizontal="left" vertical="center" indent="1"/>
    </xf>
    <xf numFmtId="4" fontId="43" fillId="40" borderId="17" applyNumberFormat="0" applyProtection="0">
      <alignment horizontal="left" vertical="center" indent="1"/>
    </xf>
    <xf numFmtId="0" fontId="47" fillId="0" borderId="0"/>
    <xf numFmtId="0" fontId="18" fillId="0" borderId="0">
      <alignment horizontal="left"/>
    </xf>
    <xf numFmtId="0" fontId="48" fillId="41" borderId="0"/>
    <xf numFmtId="4" fontId="49" fillId="42" borderId="16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9" fillId="42" borderId="16" applyNumberFormat="0" applyProtection="0">
      <alignment horizontal="left" vertical="center" indent="1"/>
    </xf>
    <xf numFmtId="4" fontId="50" fillId="42" borderId="0" applyNumberFormat="0" applyProtection="0">
      <alignment horizontal="left" vertical="center" indent="1"/>
    </xf>
    <xf numFmtId="4" fontId="17" fillId="44" borderId="14" applyNumberFormat="0" applyProtection="0">
      <alignment horizontal="right" vertical="center"/>
    </xf>
    <xf numFmtId="4" fontId="46" fillId="45" borderId="15" applyNumberFormat="0" applyProtection="0">
      <alignment horizontal="right" vertical="center"/>
    </xf>
    <xf numFmtId="4" fontId="17" fillId="43" borderId="16" applyNumberFormat="0" applyProtection="0">
      <alignment horizontal="left" vertical="center" indent="1"/>
    </xf>
    <xf numFmtId="4" fontId="51" fillId="43" borderId="0" applyNumberFormat="0" applyProtection="0">
      <alignment horizontal="left" vertical="center" indent="1"/>
    </xf>
    <xf numFmtId="4" fontId="17" fillId="45" borderId="16" applyNumberFormat="0" applyProtection="0">
      <alignment horizontal="left" vertical="center" indent="1"/>
    </xf>
    <xf numFmtId="4" fontId="51" fillId="45" borderId="0" applyNumberFormat="0" applyProtection="0">
      <alignment horizontal="left" vertical="center" indent="1"/>
    </xf>
    <xf numFmtId="0" fontId="17" fillId="46" borderId="14" applyNumberFormat="0" applyProtection="0">
      <alignment horizontal="left" vertical="center" indent="1"/>
    </xf>
    <xf numFmtId="0" fontId="40" fillId="42" borderId="15" applyNumberFormat="0" applyProtection="0">
      <alignment horizontal="left" vertical="center" indent="1"/>
    </xf>
    <xf numFmtId="0" fontId="18" fillId="42" borderId="15" applyNumberFormat="0" applyProtection="0">
      <alignment horizontal="left" vertical="top" indent="1"/>
    </xf>
    <xf numFmtId="0" fontId="40" fillId="42" borderId="15" applyNumberFormat="0" applyProtection="0">
      <alignment horizontal="left" vertical="top" indent="1"/>
    </xf>
    <xf numFmtId="0" fontId="17" fillId="47" borderId="14" applyNumberFormat="0" applyProtection="0">
      <alignment horizontal="left" vertical="center" indent="1"/>
    </xf>
    <xf numFmtId="0" fontId="40" fillId="45" borderId="15" applyNumberFormat="0" applyProtection="0">
      <alignment horizontal="left" vertical="center" indent="1"/>
    </xf>
    <xf numFmtId="0" fontId="18" fillId="45" borderId="15" applyNumberFormat="0" applyProtection="0">
      <alignment horizontal="left" vertical="top" indent="1"/>
    </xf>
    <xf numFmtId="0" fontId="40" fillId="45" borderId="15" applyNumberFormat="0" applyProtection="0">
      <alignment horizontal="left" vertical="top" indent="1"/>
    </xf>
    <xf numFmtId="0" fontId="17" fillId="2" borderId="14" applyNumberFormat="0" applyProtection="0">
      <alignment horizontal="left" vertical="center" indent="1"/>
    </xf>
    <xf numFmtId="0" fontId="40" fillId="2" borderId="15" applyNumberFormat="0" applyProtection="0">
      <alignment horizontal="left" vertical="center" indent="1"/>
    </xf>
    <xf numFmtId="0" fontId="18" fillId="2" borderId="15" applyNumberFormat="0" applyProtection="0">
      <alignment horizontal="left" vertical="top" indent="1"/>
    </xf>
    <xf numFmtId="0" fontId="40" fillId="2" borderId="15" applyNumberFormat="0" applyProtection="0">
      <alignment horizontal="left" vertical="top" indent="1"/>
    </xf>
    <xf numFmtId="0" fontId="17" fillId="43" borderId="14" applyNumberFormat="0" applyProtection="0">
      <alignment horizontal="left" vertical="center" indent="1"/>
    </xf>
    <xf numFmtId="0" fontId="40" fillId="43" borderId="15" applyNumberFormat="0" applyProtection="0">
      <alignment horizontal="left" vertical="center" indent="1"/>
    </xf>
    <xf numFmtId="0" fontId="18" fillId="43" borderId="15" applyNumberFormat="0" applyProtection="0">
      <alignment horizontal="left" vertical="top" indent="1"/>
    </xf>
    <xf numFmtId="0" fontId="40" fillId="43" borderId="15" applyNumberFormat="0" applyProtection="0">
      <alignment horizontal="left" vertical="top" indent="1"/>
    </xf>
    <xf numFmtId="4" fontId="17" fillId="12" borderId="14" applyNumberFormat="0" applyProtection="0">
      <alignment horizontal="left" vertical="center" indent="1"/>
    </xf>
    <xf numFmtId="4" fontId="43" fillId="45" borderId="0" applyNumberFormat="0" applyProtection="0">
      <alignment horizontal="left" vertical="center" indent="1"/>
    </xf>
    <xf numFmtId="0" fontId="18" fillId="48" borderId="18" applyNumberFormat="0">
      <protection locked="0"/>
    </xf>
    <xf numFmtId="0" fontId="40" fillId="48" borderId="19" applyNumberFormat="0">
      <protection locked="0"/>
    </xf>
    <xf numFmtId="0" fontId="42" fillId="42" borderId="20" applyBorder="0"/>
    <xf numFmtId="4" fontId="52" fillId="5" borderId="15" applyNumberFormat="0" applyProtection="0">
      <alignment vertical="center"/>
    </xf>
    <xf numFmtId="4" fontId="46" fillId="5" borderId="15" applyNumberFormat="0" applyProtection="0">
      <alignment vertical="center"/>
    </xf>
    <xf numFmtId="4" fontId="53" fillId="49" borderId="19" applyNumberFormat="0" applyProtection="0">
      <alignment vertical="center"/>
    </xf>
    <xf numFmtId="4" fontId="54" fillId="5" borderId="15" applyNumberFormat="0" applyProtection="0">
      <alignment vertical="center"/>
    </xf>
    <xf numFmtId="4" fontId="52" fillId="46" borderId="15" applyNumberFormat="0" applyProtection="0">
      <alignment horizontal="left" vertical="center" indent="1"/>
    </xf>
    <xf numFmtId="4" fontId="46" fillId="5" borderId="15" applyNumberFormat="0" applyProtection="0">
      <alignment horizontal="left" vertical="center" indent="1"/>
    </xf>
    <xf numFmtId="0" fontId="52" fillId="5" borderId="15" applyNumberFormat="0" applyProtection="0">
      <alignment horizontal="left" vertical="top" indent="1"/>
    </xf>
    <xf numFmtId="0" fontId="46" fillId="5" borderId="15" applyNumberFormat="0" applyProtection="0">
      <alignment horizontal="left" vertical="top" indent="1"/>
    </xf>
    <xf numFmtId="4" fontId="17" fillId="0" borderId="14" applyNumberFormat="0" applyProtection="0">
      <alignment horizontal="right" vertical="center"/>
    </xf>
    <xf numFmtId="4" fontId="46" fillId="43" borderId="15" applyNumberFormat="0" applyProtection="0">
      <alignment horizontal="right" vertical="center"/>
    </xf>
    <xf numFmtId="4" fontId="42" fillId="0" borderId="14" applyNumberFormat="0" applyProtection="0">
      <alignment horizontal="right" vertical="center"/>
    </xf>
    <xf numFmtId="4" fontId="54" fillId="43" borderId="15" applyNumberFormat="0" applyProtection="0">
      <alignment horizontal="right" vertical="center"/>
    </xf>
    <xf numFmtId="4" fontId="46" fillId="45" borderId="15" applyNumberFormat="0" applyProtection="0">
      <alignment horizontal="left" vertical="center" indent="1"/>
    </xf>
    <xf numFmtId="4" fontId="46" fillId="45" borderId="15" applyNumberFormat="0" applyProtection="0">
      <alignment horizontal="left" vertical="center" indent="1"/>
    </xf>
    <xf numFmtId="4" fontId="17" fillId="12" borderId="14" applyNumberFormat="0" applyProtection="0">
      <alignment horizontal="left" vertical="center" indent="1"/>
    </xf>
    <xf numFmtId="0" fontId="52" fillId="45" borderId="15" applyNumberFormat="0" applyProtection="0">
      <alignment horizontal="left" vertical="top" indent="1"/>
    </xf>
    <xf numFmtId="0" fontId="46" fillId="45" borderId="15" applyNumberFormat="0" applyProtection="0">
      <alignment horizontal="left" vertical="top" indent="1"/>
    </xf>
    <xf numFmtId="4" fontId="55" fillId="50" borderId="16" applyNumberFormat="0" applyProtection="0">
      <alignment horizontal="left" vertical="center" indent="1"/>
    </xf>
    <xf numFmtId="4" fontId="56" fillId="50" borderId="0" applyNumberFormat="0" applyProtection="0">
      <alignment horizontal="left" vertical="center" indent="1"/>
    </xf>
    <xf numFmtId="0" fontId="17" fillId="51" borderId="19"/>
    <xf numFmtId="4" fontId="57" fillId="48" borderId="14" applyNumberFormat="0" applyProtection="0">
      <alignment horizontal="right" vertical="center"/>
    </xf>
    <xf numFmtId="4" fontId="58" fillId="43" borderId="15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14" fillId="9" borderId="1" applyNumberFormat="0" applyAlignment="0" applyProtection="0"/>
    <xf numFmtId="0" fontId="60" fillId="48" borderId="1" applyNumberFormat="0" applyAlignment="0" applyProtection="0"/>
    <xf numFmtId="0" fontId="15" fillId="48" borderId="12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5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42" borderId="0" applyNumberFormat="0" applyBorder="0" applyAlignment="0" applyProtection="0"/>
    <xf numFmtId="0" fontId="9" fillId="12" borderId="0" applyNumberFormat="0" applyBorder="0" applyAlignment="0" applyProtection="0"/>
    <xf numFmtId="0" fontId="9" fillId="37" borderId="0" applyNumberFormat="0" applyBorder="0" applyAlignment="0" applyProtection="0"/>
    <xf numFmtId="0" fontId="65" fillId="0" borderId="0"/>
    <xf numFmtId="0" fontId="2" fillId="0" borderId="0"/>
    <xf numFmtId="0" fontId="73" fillId="0" borderId="0"/>
  </cellStyleXfs>
  <cellXfs count="178">
    <xf numFmtId="0" fontId="0" fillId="0" borderId="0" xfId="0"/>
    <xf numFmtId="0" fontId="5" fillId="0" borderId="0" xfId="69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alignment horizontal="left" wrapText="1"/>
      <protection locked="0"/>
    </xf>
    <xf numFmtId="0" fontId="40" fillId="0" borderId="0" xfId="174" applyFont="1" applyProtection="1">
      <protection locked="0"/>
    </xf>
    <xf numFmtId="0" fontId="40" fillId="0" borderId="0" xfId="174" applyFont="1" applyBorder="1" applyAlignment="1" applyProtection="1">
      <protection locked="0"/>
    </xf>
    <xf numFmtId="0" fontId="8" fillId="53" borderId="39" xfId="174" applyFont="1" applyFill="1" applyBorder="1" applyAlignment="1" applyProtection="1">
      <alignment horizontal="center" vertical="center" wrapText="1"/>
      <protection locked="0"/>
    </xf>
    <xf numFmtId="0" fontId="62" fillId="0" borderId="19" xfId="174" applyFont="1" applyFill="1" applyBorder="1" applyAlignment="1" applyProtection="1">
      <alignment horizontal="center" vertical="center"/>
      <protection locked="0"/>
    </xf>
    <xf numFmtId="165" fontId="8" fillId="0" borderId="19" xfId="175" applyNumberFormat="1" applyFont="1" applyFill="1" applyBorder="1" applyAlignment="1" applyProtection="1">
      <alignment horizontal="right" vertical="center" indent="1"/>
      <protection locked="0"/>
    </xf>
    <xf numFmtId="0" fontId="40" fillId="0" borderId="0" xfId="174" applyFont="1" applyFill="1" applyProtection="1">
      <protection locked="0"/>
    </xf>
    <xf numFmtId="0" fontId="63" fillId="0" borderId="19" xfId="175" applyFont="1" applyFill="1" applyBorder="1" applyAlignment="1" applyProtection="1">
      <alignment horizontal="left" vertical="center"/>
      <protection locked="0"/>
    </xf>
    <xf numFmtId="0" fontId="63" fillId="0" borderId="23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protection locked="0"/>
    </xf>
    <xf numFmtId="0" fontId="62" fillId="0" borderId="19" xfId="174" applyFont="1" applyFill="1" applyBorder="1" applyAlignment="1" applyProtection="1">
      <alignment horizontal="left" vertical="center" wrapText="1"/>
      <protection locked="0"/>
    </xf>
    <xf numFmtId="0" fontId="62" fillId="0" borderId="23" xfId="174" applyFont="1" applyFill="1" applyBorder="1" applyProtection="1">
      <protection locked="0"/>
    </xf>
    <xf numFmtId="0" fontId="62" fillId="0" borderId="19" xfId="174" applyFont="1" applyFill="1" applyBorder="1" applyAlignment="1" applyProtection="1">
      <alignment horizontal="left" vertical="center"/>
      <protection locked="0"/>
    </xf>
    <xf numFmtId="0" fontId="62" fillId="0" borderId="19" xfId="175" applyFont="1" applyFill="1" applyBorder="1" applyAlignment="1" applyProtection="1">
      <alignment horizontal="left"/>
      <protection locked="0"/>
    </xf>
    <xf numFmtId="0" fontId="63" fillId="0" borderId="23" xfId="174" applyFont="1" applyFill="1" applyBorder="1" applyAlignment="1" applyProtection="1">
      <alignment horizontal="left" indent="1"/>
      <protection locked="0"/>
    </xf>
    <xf numFmtId="0" fontId="8" fillId="0" borderId="19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alignment vertical="center"/>
      <protection locked="0"/>
    </xf>
    <xf numFmtId="0" fontId="62" fillId="0" borderId="19" xfId="175" applyFont="1" applyFill="1" applyBorder="1" applyAlignment="1" applyProtection="1">
      <alignment horizontal="left" vertical="center"/>
      <protection locked="0"/>
    </xf>
    <xf numFmtId="0" fontId="62" fillId="0" borderId="19" xfId="174" applyFont="1" applyFill="1" applyBorder="1" applyProtection="1">
      <protection locked="0"/>
    </xf>
    <xf numFmtId="0" fontId="63" fillId="53" borderId="19" xfId="174" applyFont="1" applyFill="1" applyBorder="1" applyAlignment="1" applyProtection="1">
      <alignment vertical="center"/>
      <protection locked="0"/>
    </xf>
    <xf numFmtId="165" fontId="8" fillId="53" borderId="19" xfId="175" applyNumberFormat="1" applyFont="1" applyFill="1" applyBorder="1" applyAlignment="1" applyProtection="1">
      <alignment horizontal="right" vertical="center" indent="1"/>
      <protection locked="0"/>
    </xf>
    <xf numFmtId="0" fontId="63" fillId="53" borderId="23" xfId="174" applyFont="1" applyFill="1" applyBorder="1" applyAlignment="1" applyProtection="1">
      <alignment horizontal="left" indent="1"/>
      <protection locked="0"/>
    </xf>
    <xf numFmtId="0" fontId="63" fillId="53" borderId="19" xfId="174" applyFont="1" applyFill="1" applyBorder="1" applyAlignment="1" applyProtection="1">
      <protection locked="0"/>
    </xf>
    <xf numFmtId="0" fontId="62" fillId="53" borderId="19" xfId="174" applyFont="1" applyFill="1" applyBorder="1" applyProtection="1">
      <protection locked="0"/>
    </xf>
    <xf numFmtId="0" fontId="62" fillId="53" borderId="19" xfId="174" applyFont="1" applyFill="1" applyBorder="1" applyAlignment="1" applyProtection="1">
      <alignment horizontal="left"/>
      <protection locked="0"/>
    </xf>
    <xf numFmtId="0" fontId="62" fillId="53" borderId="19" xfId="175" applyFont="1" applyFill="1" applyBorder="1" applyAlignment="1" applyProtection="1">
      <alignment horizontal="left" vertical="center"/>
      <protection locked="0"/>
    </xf>
    <xf numFmtId="0" fontId="62" fillId="53" borderId="23" xfId="174" applyFont="1" applyFill="1" applyBorder="1" applyProtection="1">
      <protection locked="0"/>
    </xf>
    <xf numFmtId="0" fontId="62" fillId="53" borderId="19" xfId="175" applyFont="1" applyFill="1" applyBorder="1" applyAlignment="1" applyProtection="1">
      <protection locked="0"/>
    </xf>
    <xf numFmtId="0" fontId="63" fillId="53" borderId="23" xfId="174" applyFont="1" applyFill="1" applyBorder="1" applyAlignment="1" applyProtection="1">
      <alignment horizontal="right"/>
      <protection locked="0"/>
    </xf>
    <xf numFmtId="0" fontId="63" fillId="53" borderId="23" xfId="174" applyFont="1" applyFill="1" applyBorder="1" applyAlignment="1" applyProtection="1">
      <protection locked="0"/>
    </xf>
    <xf numFmtId="0" fontId="63" fillId="0" borderId="23" xfId="174" applyFont="1" applyFill="1" applyBorder="1" applyAlignment="1" applyProtection="1">
      <alignment horizontal="right"/>
      <protection locked="0"/>
    </xf>
    <xf numFmtId="0" fontId="62" fillId="0" borderId="19" xfId="174" applyFont="1" applyFill="1" applyBorder="1" applyAlignment="1" applyProtection="1">
      <alignment horizontal="left" wrapText="1"/>
      <protection locked="0"/>
    </xf>
    <xf numFmtId="0" fontId="62" fillId="0" borderId="19" xfId="174" applyFont="1" applyFill="1" applyBorder="1" applyAlignment="1" applyProtection="1">
      <alignment horizontal="left"/>
      <protection locked="0"/>
    </xf>
    <xf numFmtId="0" fontId="5" fillId="0" borderId="19" xfId="174" applyFont="1" applyFill="1" applyBorder="1" applyAlignment="1" applyProtection="1">
      <alignment horizontal="left"/>
      <protection locked="0"/>
    </xf>
    <xf numFmtId="0" fontId="63" fillId="0" borderId="30" xfId="174" applyFont="1" applyFill="1" applyBorder="1" applyAlignment="1" applyProtection="1">
      <alignment horizontal="left" vertical="center"/>
      <protection locked="0"/>
    </xf>
    <xf numFmtId="165" fontId="8" fillId="0" borderId="38" xfId="175" applyNumberFormat="1" applyFont="1" applyFill="1" applyBorder="1" applyAlignment="1" applyProtection="1">
      <alignment horizontal="right" vertical="center" indent="1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41" xfId="174" applyFont="1" applyFill="1" applyBorder="1" applyAlignment="1" applyProtection="1">
      <protection locked="0"/>
    </xf>
    <xf numFmtId="0" fontId="63" fillId="0" borderId="31" xfId="174" applyFont="1" applyFill="1" applyBorder="1" applyAlignment="1" applyProtection="1">
      <protection locked="0"/>
    </xf>
    <xf numFmtId="0" fontId="62" fillId="0" borderId="31" xfId="174" applyFont="1" applyFill="1" applyBorder="1" applyProtection="1">
      <protection locked="0"/>
    </xf>
    <xf numFmtId="0" fontId="62" fillId="0" borderId="23" xfId="174" applyFont="1" applyFill="1" applyBorder="1" applyAlignment="1" applyProtection="1">
      <alignment horizontal="left" indent="1"/>
      <protection locked="0"/>
    </xf>
    <xf numFmtId="0" fontId="6" fillId="0" borderId="19" xfId="174" applyFont="1" applyFill="1" applyBorder="1" applyAlignment="1" applyProtection="1">
      <alignment wrapText="1"/>
      <protection locked="0"/>
    </xf>
    <xf numFmtId="0" fontId="62" fillId="0" borderId="19" xfId="174" applyFont="1" applyFill="1" applyBorder="1" applyAlignment="1" applyProtection="1">
      <alignment wrapText="1"/>
      <protection locked="0"/>
    </xf>
    <xf numFmtId="0" fontId="6" fillId="0" borderId="39" xfId="174" applyFont="1" applyFill="1" applyBorder="1" applyAlignment="1" applyProtection="1">
      <alignment horizontal="left" wrapText="1"/>
      <protection locked="0"/>
    </xf>
    <xf numFmtId="0" fontId="62" fillId="0" borderId="39" xfId="174" applyFont="1" applyFill="1" applyBorder="1" applyAlignment="1" applyProtection="1">
      <alignment horizontal="left" wrapText="1"/>
      <protection locked="0"/>
    </xf>
    <xf numFmtId="0" fontId="5" fillId="0" borderId="19" xfId="174" applyFont="1" applyFill="1" applyBorder="1" applyAlignment="1" applyProtection="1">
      <alignment wrapText="1"/>
      <protection locked="0"/>
    </xf>
    <xf numFmtId="0" fontId="5" fillId="0" borderId="19" xfId="174" applyFont="1" applyFill="1" applyBorder="1" applyProtection="1">
      <protection locked="0"/>
    </xf>
    <xf numFmtId="0" fontId="5" fillId="0" borderId="19" xfId="174" applyFont="1" applyFill="1" applyBorder="1" applyAlignment="1" applyProtection="1">
      <alignment horizontal="left" wrapText="1"/>
      <protection locked="0"/>
    </xf>
    <xf numFmtId="0" fontId="63" fillId="53" borderId="19" xfId="175" applyFont="1" applyFill="1" applyBorder="1" applyAlignment="1" applyProtection="1">
      <alignment horizontal="left" vertical="center" wrapText="1"/>
      <protection locked="0"/>
    </xf>
    <xf numFmtId="0" fontId="64" fillId="0" borderId="23" xfId="174" applyFont="1" applyFill="1" applyBorder="1" applyProtection="1">
      <protection locked="0"/>
    </xf>
    <xf numFmtId="0" fontId="8" fillId="0" borderId="19" xfId="174" applyFont="1" applyFill="1" applyBorder="1" applyAlignment="1" applyProtection="1">
      <alignment vertical="center"/>
      <protection locked="0"/>
    </xf>
    <xf numFmtId="0" fontId="62" fillId="53" borderId="19" xfId="174" applyFont="1" applyFill="1" applyBorder="1" applyAlignment="1" applyProtection="1">
      <alignment horizontal="left" wrapText="1"/>
      <protection locked="0"/>
    </xf>
    <xf numFmtId="0" fontId="62" fillId="53" borderId="19" xfId="174" applyFont="1" applyFill="1" applyBorder="1" applyAlignment="1" applyProtection="1">
      <alignment horizontal="left" vertical="center"/>
      <protection locked="0"/>
    </xf>
    <xf numFmtId="0" fontId="62" fillId="53" borderId="24" xfId="174" applyFont="1" applyFill="1" applyBorder="1" applyProtection="1">
      <protection locked="0"/>
    </xf>
    <xf numFmtId="0" fontId="63" fillId="0" borderId="37" xfId="174" applyFont="1" applyFill="1" applyBorder="1" applyAlignment="1" applyProtection="1">
      <protection locked="0"/>
    </xf>
    <xf numFmtId="0" fontId="62" fillId="53" borderId="37" xfId="174" applyFont="1" applyFill="1" applyBorder="1" applyProtection="1">
      <protection locked="0"/>
    </xf>
    <xf numFmtId="0" fontId="5" fillId="0" borderId="0" xfId="174" applyFont="1" applyProtection="1">
      <protection locked="0"/>
    </xf>
    <xf numFmtId="0" fontId="66" fillId="0" borderId="0" xfId="69" applyFont="1" applyFill="1" applyBorder="1" applyAlignment="1" applyProtection="1">
      <protection locked="0"/>
    </xf>
    <xf numFmtId="0" fontId="66" fillId="0" borderId="0" xfId="174" applyFont="1" applyProtection="1">
      <protection locked="0"/>
    </xf>
    <xf numFmtId="0" fontId="64" fillId="0" borderId="0" xfId="174" applyFont="1" applyProtection="1">
      <protection locked="0"/>
    </xf>
    <xf numFmtId="0" fontId="64" fillId="0" borderId="0" xfId="69" applyFont="1" applyFill="1" applyBorder="1" applyAlignment="1" applyProtection="1"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Alignment="1" applyProtection="1">
      <protection locked="0"/>
    </xf>
    <xf numFmtId="0" fontId="70" fillId="0" borderId="0" xfId="174" applyFont="1" applyBorder="1" applyAlignment="1" applyProtection="1">
      <protection locked="0"/>
    </xf>
    <xf numFmtId="0" fontId="40" fillId="0" borderId="0" xfId="174" applyFont="1" applyAlignment="1" applyProtection="1">
      <alignment horizontal="center"/>
      <protection locked="0"/>
    </xf>
    <xf numFmtId="0" fontId="40" fillId="0" borderId="0" xfId="69" applyFont="1" applyFill="1" applyBorder="1" applyAlignment="1" applyProtection="1">
      <alignment horizontal="center"/>
      <protection locked="0"/>
    </xf>
    <xf numFmtId="0" fontId="67" fillId="53" borderId="30" xfId="174" applyFont="1" applyFill="1" applyBorder="1" applyAlignment="1" applyProtection="1">
      <alignment horizontal="center" vertical="center" wrapText="1"/>
      <protection locked="0"/>
    </xf>
    <xf numFmtId="0" fontId="67" fillId="53" borderId="35" xfId="174" applyFont="1" applyFill="1" applyBorder="1" applyAlignment="1" applyProtection="1">
      <alignment horizontal="center" vertical="center" wrapText="1"/>
      <protection locked="0"/>
    </xf>
    <xf numFmtId="0" fontId="72" fillId="0" borderId="0" xfId="174" applyFont="1" applyProtection="1">
      <protection locked="0"/>
    </xf>
    <xf numFmtId="0" fontId="5" fillId="53" borderId="19" xfId="174" applyFont="1" applyFill="1" applyBorder="1" applyAlignment="1" applyProtection="1">
      <alignment horizontal="center"/>
      <protection locked="0"/>
    </xf>
    <xf numFmtId="165" fontId="8" fillId="53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19" xfId="174" applyFont="1" applyFill="1" applyBorder="1" applyAlignment="1" applyProtection="1">
      <alignment vertical="center"/>
      <protection locked="0"/>
    </xf>
    <xf numFmtId="165" fontId="8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23" xfId="174" applyFont="1" applyFill="1" applyBorder="1" applyAlignment="1" applyProtection="1">
      <alignment horizontal="left"/>
      <protection locked="0"/>
    </xf>
    <xf numFmtId="0" fontId="8" fillId="53" borderId="19" xfId="174" applyFont="1" applyFill="1" applyBorder="1" applyAlignment="1" applyProtection="1">
      <alignment horizontal="left"/>
      <protection locked="0"/>
    </xf>
    <xf numFmtId="0" fontId="66" fillId="0" borderId="0" xfId="174" applyFont="1" applyFill="1" applyProtection="1">
      <protection locked="0"/>
    </xf>
    <xf numFmtId="0" fontId="5" fillId="53" borderId="19" xfId="174" applyFont="1" applyFill="1" applyBorder="1" applyProtection="1">
      <protection locked="0"/>
    </xf>
    <xf numFmtId="0" fontId="8" fillId="53" borderId="23" xfId="174" applyFont="1" applyFill="1" applyBorder="1" applyAlignment="1" applyProtection="1">
      <protection locked="0"/>
    </xf>
    <xf numFmtId="0" fontId="8" fillId="53" borderId="19" xfId="174" applyFont="1" applyFill="1" applyBorder="1" applyAlignment="1" applyProtection="1">
      <protection locked="0"/>
    </xf>
    <xf numFmtId="0" fontId="5" fillId="53" borderId="19" xfId="175" applyFont="1" applyFill="1" applyBorder="1" applyAlignment="1" applyProtection="1">
      <protection locked="0"/>
    </xf>
    <xf numFmtId="0" fontId="8" fillId="0" borderId="19" xfId="175" applyFont="1" applyFill="1" applyBorder="1" applyAlignment="1" applyProtection="1">
      <alignment vertical="center"/>
      <protection locked="0"/>
    </xf>
    <xf numFmtId="0" fontId="5" fillId="0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protection locked="0"/>
    </xf>
    <xf numFmtId="0" fontId="8" fillId="53" borderId="19" xfId="175" applyFont="1" applyFill="1" applyBorder="1" applyAlignment="1" applyProtection="1">
      <alignment vertical="center"/>
      <protection locked="0"/>
    </xf>
    <xf numFmtId="0" fontId="5" fillId="53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alignment horizontal="left" indent="1"/>
      <protection locked="0"/>
    </xf>
    <xf numFmtId="0" fontId="5" fillId="0" borderId="36" xfId="174" applyFont="1" applyFill="1" applyBorder="1" applyProtection="1">
      <protection locked="0"/>
    </xf>
    <xf numFmtId="0" fontId="8" fillId="0" borderId="24" xfId="174" applyFont="1" applyFill="1" applyBorder="1" applyAlignment="1" applyProtection="1">
      <alignment horizontal="left" indent="1"/>
      <protection locked="0"/>
    </xf>
    <xf numFmtId="0" fontId="8" fillId="0" borderId="37" xfId="174" applyFont="1" applyFill="1" applyBorder="1" applyAlignment="1" applyProtection="1">
      <protection locked="0"/>
    </xf>
    <xf numFmtId="0" fontId="5" fillId="0" borderId="42" xfId="174" applyFont="1" applyFill="1" applyBorder="1" applyProtection="1">
      <protection locked="0"/>
    </xf>
    <xf numFmtId="0" fontId="8" fillId="53" borderId="44" xfId="175" applyFont="1" applyFill="1" applyBorder="1" applyAlignment="1" applyProtection="1">
      <alignment vertical="center"/>
      <protection locked="0"/>
    </xf>
    <xf numFmtId="165" fontId="8" fillId="0" borderId="31" xfId="174" applyNumberFormat="1" applyFont="1" applyFill="1" applyBorder="1" applyAlignment="1" applyProtection="1">
      <alignment horizontal="right" vertical="center" indent="1"/>
      <protection locked="0"/>
    </xf>
    <xf numFmtId="0" fontId="8" fillId="0" borderId="41" xfId="174" applyFont="1" applyFill="1" applyBorder="1" applyAlignment="1" applyProtection="1">
      <protection locked="0"/>
    </xf>
    <xf numFmtId="0" fontId="8" fillId="0" borderId="31" xfId="174" applyFont="1" applyFill="1" applyBorder="1" applyAlignment="1" applyProtection="1">
      <protection locked="0"/>
    </xf>
    <xf numFmtId="0" fontId="5" fillId="0" borderId="31" xfId="174" applyFont="1" applyFill="1" applyBorder="1" applyProtection="1">
      <protection locked="0"/>
    </xf>
    <xf numFmtId="0" fontId="5" fillId="0" borderId="19" xfId="175" applyFont="1" applyFill="1" applyBorder="1" applyAlignment="1" applyProtection="1">
      <alignment horizontal="left"/>
      <protection locked="0"/>
    </xf>
    <xf numFmtId="0" fontId="5" fillId="0" borderId="36" xfId="174" applyFont="1" applyFill="1" applyBorder="1" applyAlignment="1" applyProtection="1">
      <alignment horizontal="left" wrapText="1"/>
      <protection locked="0"/>
    </xf>
    <xf numFmtId="0" fontId="8" fillId="0" borderId="19" xfId="175" applyFont="1" applyFill="1" applyBorder="1" applyAlignment="1" applyProtection="1">
      <alignment horizontal="left" vertical="center" wrapText="1"/>
      <protection locked="0"/>
    </xf>
    <xf numFmtId="0" fontId="5" fillId="0" borderId="23" xfId="174" applyFont="1" applyFill="1" applyBorder="1" applyAlignment="1" applyProtection="1">
      <alignment vertical="center"/>
      <protection locked="0"/>
    </xf>
    <xf numFmtId="0" fontId="8" fillId="0" borderId="0" xfId="174" applyFont="1" applyFill="1" applyBorder="1" applyAlignment="1" applyProtection="1">
      <protection locked="0"/>
    </xf>
    <xf numFmtId="0" fontId="40" fillId="0" borderId="0" xfId="174" applyFont="1" applyBorder="1" applyProtection="1">
      <protection locked="0"/>
    </xf>
    <xf numFmtId="0" fontId="40" fillId="0" borderId="0" xfId="175" applyFont="1" applyFill="1" applyBorder="1" applyAlignment="1" applyProtection="1">
      <alignment horizontal="left"/>
      <protection locked="0"/>
    </xf>
    <xf numFmtId="0" fontId="5" fillId="0" borderId="0" xfId="174" applyFont="1" applyAlignment="1" applyProtection="1">
      <alignment vertical="top"/>
      <protection locked="0"/>
    </xf>
    <xf numFmtId="0" fontId="5" fillId="0" borderId="0" xfId="69" applyFont="1" applyFill="1" applyBorder="1" applyAlignment="1" applyProtection="1">
      <alignment vertical="top"/>
      <protection locked="0"/>
    </xf>
    <xf numFmtId="0" fontId="66" fillId="0" borderId="0" xfId="69" applyFont="1" applyFill="1" applyBorder="1" applyAlignment="1" applyProtection="1">
      <alignment vertical="top"/>
      <protection locked="0"/>
    </xf>
    <xf numFmtId="0" fontId="66" fillId="0" borderId="0" xfId="174" applyFont="1" applyAlignment="1" applyProtection="1">
      <alignment vertical="top"/>
      <protection locked="0"/>
    </xf>
    <xf numFmtId="0" fontId="40" fillId="0" borderId="0" xfId="174" applyFont="1" applyAlignment="1" applyProtection="1">
      <alignment vertical="top"/>
      <protection locked="0"/>
    </xf>
    <xf numFmtId="0" fontId="8" fillId="53" borderId="24" xfId="174" applyFont="1" applyFill="1" applyBorder="1" applyAlignment="1" applyProtection="1">
      <alignment vertical="top"/>
      <protection locked="0"/>
    </xf>
    <xf numFmtId="0" fontId="8" fillId="53" borderId="37" xfId="174" applyFont="1" applyFill="1" applyBorder="1" applyAlignment="1" applyProtection="1">
      <alignment vertical="top"/>
      <protection locked="0"/>
    </xf>
    <xf numFmtId="0" fontId="5" fillId="53" borderId="37" xfId="174" applyFont="1" applyFill="1" applyBorder="1" applyAlignment="1" applyProtection="1">
      <alignment vertical="top"/>
      <protection locked="0"/>
    </xf>
    <xf numFmtId="0" fontId="62" fillId="53" borderId="0" xfId="174" applyFont="1" applyFill="1" applyBorder="1" applyProtection="1">
      <protection locked="0"/>
    </xf>
    <xf numFmtId="0" fontId="63" fillId="0" borderId="0" xfId="174" applyFont="1" applyFill="1" applyBorder="1" applyAlignment="1" applyProtection="1">
      <protection locked="0"/>
    </xf>
    <xf numFmtId="165" fontId="5" fillId="53" borderId="0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0" xfId="174" applyFont="1" applyFill="1" applyBorder="1" applyAlignment="1" applyProtection="1">
      <alignment vertical="top"/>
      <protection locked="0"/>
    </xf>
    <xf numFmtId="0" fontId="5" fillId="53" borderId="0" xfId="174" applyFont="1" applyFill="1" applyBorder="1" applyAlignment="1" applyProtection="1">
      <alignment vertical="top"/>
      <protection locked="0"/>
    </xf>
    <xf numFmtId="165" fontId="5" fillId="53" borderId="0" xfId="174" applyNumberFormat="1" applyFont="1" applyFill="1" applyBorder="1" applyAlignment="1" applyProtection="1">
      <alignment horizontal="right" vertical="top"/>
      <protection locked="0"/>
    </xf>
    <xf numFmtId="165" fontId="5" fillId="0" borderId="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1" xfId="0" applyNumberFormat="1" applyFont="1" applyFill="1" applyBorder="1" applyAlignment="1" applyProtection="1">
      <alignment horizontal="right" vertical="center" indent="1"/>
      <protection locked="0"/>
    </xf>
    <xf numFmtId="0" fontId="5" fillId="0" borderId="0" xfId="69" applyFont="1" applyFill="1" applyBorder="1" applyAlignment="1" applyProtection="1">
      <alignment vertical="center"/>
      <protection locked="0"/>
    </xf>
    <xf numFmtId="0" fontId="5" fillId="0" borderId="0" xfId="174" applyFont="1" applyAlignment="1" applyProtection="1">
      <alignment vertical="center"/>
      <protection locked="0"/>
    </xf>
    <xf numFmtId="169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5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6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0" borderId="47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4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48" xfId="0" applyNumberFormat="1" applyFont="1" applyFill="1" applyBorder="1" applyAlignment="1" applyProtection="1">
      <alignment horizontal="right" vertical="center" indent="1"/>
      <protection locked="0"/>
    </xf>
    <xf numFmtId="0" fontId="63" fillId="0" borderId="25" xfId="174" applyFont="1" applyFill="1" applyBorder="1" applyAlignment="1" applyProtection="1">
      <alignment horizontal="left" vertical="center" indent="1"/>
      <protection locked="0"/>
    </xf>
    <xf numFmtId="0" fontId="63" fillId="0" borderId="32" xfId="174" applyFont="1" applyFill="1" applyBorder="1" applyAlignment="1" applyProtection="1">
      <alignment horizontal="left" vertical="center" indent="1"/>
      <protection locked="0"/>
    </xf>
    <xf numFmtId="0" fontId="63" fillId="0" borderId="23" xfId="174" applyFont="1" applyFill="1" applyBorder="1" applyAlignment="1" applyProtection="1">
      <alignment horizontal="center" vertical="center"/>
      <protection locked="0"/>
    </xf>
    <xf numFmtId="0" fontId="63" fillId="0" borderId="19" xfId="174" applyFont="1" applyFill="1" applyBorder="1" applyAlignment="1" applyProtection="1">
      <alignment horizontal="center" vertical="center"/>
      <protection locked="0"/>
    </xf>
    <xf numFmtId="0" fontId="63" fillId="0" borderId="23" xfId="174" applyFont="1" applyFill="1" applyBorder="1" applyAlignment="1" applyProtection="1">
      <alignment horizontal="left" vertical="center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26" xfId="174" applyFont="1" applyFill="1" applyBorder="1" applyAlignment="1" applyProtection="1">
      <alignment horizontal="left" vertical="center"/>
      <protection locked="0"/>
    </xf>
    <xf numFmtId="0" fontId="63" fillId="0" borderId="27" xfId="174" applyFont="1" applyFill="1" applyBorder="1" applyAlignment="1" applyProtection="1">
      <alignment horizontal="left" vertical="center"/>
      <protection locked="0"/>
    </xf>
    <xf numFmtId="0" fontId="8" fillId="0" borderId="0" xfId="174" applyFont="1" applyBorder="1" applyAlignment="1" applyProtection="1">
      <alignment horizontal="right" vertical="center" wrapText="1"/>
      <protection locked="0"/>
    </xf>
    <xf numFmtId="0" fontId="5" fillId="0" borderId="0" xfId="174" applyFont="1" applyAlignment="1" applyProtection="1">
      <alignment horizontal="right"/>
      <protection locked="0"/>
    </xf>
    <xf numFmtId="0" fontId="4" fillId="0" borderId="0" xfId="174" applyFont="1" applyBorder="1" applyAlignment="1" applyProtection="1">
      <alignment horizontal="center" vertical="center" wrapText="1"/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Border="1" applyAlignment="1" applyProtection="1">
      <alignment horizontal="center" vertical="center" wrapText="1"/>
      <protection locked="0"/>
    </xf>
    <xf numFmtId="0" fontId="8" fillId="0" borderId="0" xfId="174" applyFont="1" applyAlignment="1" applyProtection="1">
      <protection locked="0"/>
    </xf>
    <xf numFmtId="0" fontId="5" fillId="0" borderId="0" xfId="174" applyFont="1" applyBorder="1" applyAlignment="1" applyProtection="1">
      <alignment horizontal="center"/>
      <protection locked="0"/>
    </xf>
    <xf numFmtId="0" fontId="63" fillId="53" borderId="26" xfId="174" applyFont="1" applyFill="1" applyBorder="1" applyAlignment="1" applyProtection="1">
      <alignment horizontal="center" vertical="center" wrapText="1"/>
      <protection locked="0"/>
    </xf>
    <xf numFmtId="0" fontId="63" fillId="53" borderId="27" xfId="174" applyFont="1" applyFill="1" applyBorder="1" applyAlignment="1" applyProtection="1">
      <alignment horizontal="center" vertical="center" wrapText="1"/>
      <protection locked="0"/>
    </xf>
    <xf numFmtId="0" fontId="63" fillId="53" borderId="28" xfId="174" applyFont="1" applyFill="1" applyBorder="1" applyAlignment="1" applyProtection="1">
      <alignment horizontal="center" vertical="center" wrapText="1"/>
      <protection locked="0"/>
    </xf>
    <xf numFmtId="0" fontId="63" fillId="53" borderId="29" xfId="174" applyFont="1" applyFill="1" applyBorder="1" applyAlignment="1" applyProtection="1">
      <alignment horizontal="center" vertical="center" wrapText="1"/>
      <protection locked="0"/>
    </xf>
    <xf numFmtId="0" fontId="63" fillId="53" borderId="30" xfId="174" applyFont="1" applyFill="1" applyBorder="1" applyAlignment="1" applyProtection="1">
      <alignment horizontal="center" vertical="center" wrapText="1"/>
      <protection locked="0"/>
    </xf>
    <xf numFmtId="0" fontId="63" fillId="53" borderId="31" xfId="174" applyFont="1" applyFill="1" applyBorder="1" applyAlignment="1" applyProtection="1">
      <alignment horizontal="center" vertical="center" wrapText="1"/>
      <protection locked="0"/>
    </xf>
    <xf numFmtId="0" fontId="8" fillId="53" borderId="38" xfId="174" applyFont="1" applyFill="1" applyBorder="1" applyAlignment="1" applyProtection="1">
      <alignment horizontal="center"/>
      <protection locked="0"/>
    </xf>
    <xf numFmtId="0" fontId="8" fillId="53" borderId="35" xfId="174" applyFont="1" applyFill="1" applyBorder="1" applyAlignment="1" applyProtection="1">
      <alignment horizontal="center" vertical="center" wrapText="1"/>
      <protection locked="0"/>
    </xf>
    <xf numFmtId="0" fontId="8" fillId="53" borderId="40" xfId="174" applyFont="1" applyFill="1" applyBorder="1" applyAlignment="1" applyProtection="1">
      <alignment horizontal="center" vertical="center" wrapText="1"/>
      <protection locked="0"/>
    </xf>
    <xf numFmtId="0" fontId="8" fillId="53" borderId="25" xfId="174" applyFont="1" applyFill="1" applyBorder="1" applyAlignment="1" applyProtection="1">
      <alignment horizontal="left" vertical="center" indent="1"/>
      <protection locked="0"/>
    </xf>
    <xf numFmtId="0" fontId="8" fillId="53" borderId="32" xfId="174" applyFont="1" applyFill="1" applyBorder="1" applyAlignment="1" applyProtection="1">
      <alignment horizontal="left" vertical="center" indent="1"/>
      <protection locked="0"/>
    </xf>
    <xf numFmtId="0" fontId="67" fillId="53" borderId="33" xfId="174" applyFont="1" applyFill="1" applyBorder="1" applyAlignment="1" applyProtection="1">
      <alignment horizontal="center" vertical="center" wrapText="1"/>
      <protection locked="0"/>
    </xf>
    <xf numFmtId="0" fontId="67" fillId="53" borderId="34" xfId="174" applyFont="1" applyFill="1" applyBorder="1" applyAlignment="1" applyProtection="1">
      <alignment horizontal="center" vertical="center" wrapText="1"/>
      <protection locked="0"/>
    </xf>
    <xf numFmtId="0" fontId="8" fillId="53" borderId="23" xfId="174" applyFont="1" applyFill="1" applyBorder="1" applyAlignment="1" applyProtection="1">
      <alignment horizontal="center"/>
      <protection locked="0"/>
    </xf>
    <xf numFmtId="0" fontId="8" fillId="53" borderId="19" xfId="174" applyFont="1" applyFill="1" applyBorder="1" applyAlignment="1" applyProtection="1">
      <alignment horizontal="center"/>
      <protection locked="0"/>
    </xf>
    <xf numFmtId="0" fontId="8" fillId="53" borderId="23" xfId="174" applyFont="1" applyFill="1" applyBorder="1" applyAlignment="1" applyProtection="1">
      <alignment horizontal="left" vertical="center"/>
      <protection locked="0"/>
    </xf>
    <xf numFmtId="0" fontId="8" fillId="53" borderId="19" xfId="174" applyFont="1" applyFill="1" applyBorder="1" applyAlignment="1" applyProtection="1">
      <alignment horizontal="left" vertical="center"/>
      <protection locked="0"/>
    </xf>
    <xf numFmtId="0" fontId="8" fillId="53" borderId="43" xfId="174" applyFont="1" applyFill="1" applyBorder="1" applyAlignment="1" applyProtection="1">
      <alignment horizontal="left" vertical="center"/>
      <protection locked="0"/>
    </xf>
    <xf numFmtId="0" fontId="8" fillId="53" borderId="44" xfId="174" applyFont="1" applyFill="1" applyBorder="1" applyAlignment="1" applyProtection="1">
      <alignment horizontal="left" vertical="center"/>
      <protection locked="0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 7" xfId="176"/>
    <cellStyle name="normální_Rozvaha OPS" xfId="175"/>
    <cellStyle name="normální_Výnosy a náklady" xfId="69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98</xdr:row>
      <xdr:rowOff>57151</xdr:rowOff>
    </xdr:from>
    <xdr:to>
      <xdr:col>4</xdr:col>
      <xdr:colOff>1416050</xdr:colOff>
      <xdr:row>104</xdr:row>
      <xdr:rowOff>95251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1413" y="16637001"/>
          <a:ext cx="9000987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view="pageBreakPreview" zoomScale="110" zoomScaleNormal="115" zoomScaleSheetLayoutView="110" workbookViewId="0">
      <selection activeCell="E119" sqref="E119"/>
    </sheetView>
  </sheetViews>
  <sheetFormatPr defaultColWidth="9.140625" defaultRowHeight="12.75" x14ac:dyDescent="0.2"/>
  <cols>
    <col min="1" max="1" width="6.42578125" style="3" bestFit="1" customWidth="1"/>
    <col min="2" max="2" width="7.28515625" style="3" bestFit="1" customWidth="1"/>
    <col min="3" max="3" width="62.7109375" style="3" customWidth="1"/>
    <col min="4" max="7" width="13.7109375" style="3" customWidth="1"/>
    <col min="8" max="18" width="11.28515625" style="3" bestFit="1" customWidth="1"/>
    <col min="19" max="16384" width="9.140625" style="3"/>
  </cols>
  <sheetData>
    <row r="1" spans="1:18" x14ac:dyDescent="0.2">
      <c r="A1" s="152" t="s">
        <v>72</v>
      </c>
      <c r="B1" s="153"/>
      <c r="C1" s="153"/>
      <c r="D1" s="153"/>
      <c r="E1" s="153"/>
      <c r="F1" s="153"/>
      <c r="G1" s="153"/>
    </row>
    <row r="2" spans="1:18" ht="15.75" x14ac:dyDescent="0.25">
      <c r="A2" s="154" t="s">
        <v>73</v>
      </c>
      <c r="B2" s="154"/>
      <c r="C2" s="154"/>
      <c r="D2" s="155"/>
      <c r="E2" s="155"/>
      <c r="F2" s="155"/>
      <c r="G2" s="155"/>
    </row>
    <row r="3" spans="1:18" x14ac:dyDescent="0.2">
      <c r="A3" s="156" t="s">
        <v>403</v>
      </c>
      <c r="B3" s="157"/>
      <c r="C3" s="157"/>
      <c r="D3" s="157"/>
      <c r="E3" s="157"/>
      <c r="F3" s="157"/>
      <c r="G3" s="157"/>
    </row>
    <row r="4" spans="1:18" x14ac:dyDescent="0.2">
      <c r="A4" s="158" t="s">
        <v>3</v>
      </c>
      <c r="B4" s="158"/>
      <c r="C4" s="158"/>
      <c r="D4" s="158"/>
      <c r="E4" s="158"/>
      <c r="F4" s="158"/>
      <c r="G4" s="158"/>
    </row>
    <row r="5" spans="1:18" ht="13.5" thickBot="1" x14ac:dyDescent="0.25">
      <c r="A5" s="4"/>
      <c r="B5" s="4"/>
      <c r="C5" s="4"/>
      <c r="D5" s="4"/>
      <c r="E5" s="4"/>
      <c r="F5" s="4"/>
      <c r="G5" s="4"/>
    </row>
    <row r="6" spans="1:18" ht="12.75" customHeight="1" x14ac:dyDescent="0.2">
      <c r="A6" s="159" t="s">
        <v>0</v>
      </c>
      <c r="B6" s="160"/>
      <c r="C6" s="163" t="s">
        <v>1</v>
      </c>
      <c r="D6" s="165" t="s">
        <v>7</v>
      </c>
      <c r="E6" s="165"/>
      <c r="F6" s="165"/>
      <c r="G6" s="166" t="s">
        <v>74</v>
      </c>
    </row>
    <row r="7" spans="1:18" ht="21" customHeight="1" x14ac:dyDescent="0.2">
      <c r="A7" s="161"/>
      <c r="B7" s="162"/>
      <c r="C7" s="164"/>
      <c r="D7" s="5" t="s">
        <v>75</v>
      </c>
      <c r="E7" s="5" t="s">
        <v>76</v>
      </c>
      <c r="F7" s="5" t="s">
        <v>77</v>
      </c>
      <c r="G7" s="167"/>
    </row>
    <row r="8" spans="1:18" s="8" customFormat="1" x14ac:dyDescent="0.2">
      <c r="A8" s="146" t="s">
        <v>78</v>
      </c>
      <c r="B8" s="147"/>
      <c r="C8" s="6"/>
      <c r="D8" s="7">
        <f t="shared" ref="D8:F8" si="0">D9+D51</f>
        <v>11082546.375489298</v>
      </c>
      <c r="E8" s="7">
        <f t="shared" si="0"/>
        <v>3091780.4633665802</v>
      </c>
      <c r="F8" s="7">
        <f t="shared" si="0"/>
        <v>7990765.9121227199</v>
      </c>
      <c r="G8" s="136">
        <f t="shared" ref="G8" si="1">G9+G51</f>
        <v>7503824.0005414598</v>
      </c>
      <c r="H8" s="3"/>
    </row>
    <row r="9" spans="1:18" s="8" customFormat="1" x14ac:dyDescent="0.2">
      <c r="A9" s="148" t="s">
        <v>14</v>
      </c>
      <c r="B9" s="149"/>
      <c r="C9" s="9" t="s">
        <v>79</v>
      </c>
      <c r="D9" s="7">
        <f t="shared" ref="D9:F9" si="2">D10+D21+D32+D42</f>
        <v>8757135.7870026976</v>
      </c>
      <c r="E9" s="7">
        <f t="shared" si="2"/>
        <v>2949925.86438961</v>
      </c>
      <c r="F9" s="7">
        <f t="shared" si="2"/>
        <v>5807209.9226130899</v>
      </c>
      <c r="G9" s="136">
        <f t="shared" ref="G9" si="3">G10+G21+G32+G42</f>
        <v>5328095.23984366</v>
      </c>
      <c r="H9" s="3"/>
    </row>
    <row r="10" spans="1:18" s="8" customFormat="1" x14ac:dyDescent="0.2">
      <c r="A10" s="144" t="s">
        <v>15</v>
      </c>
      <c r="B10" s="145"/>
      <c r="C10" s="9" t="s">
        <v>80</v>
      </c>
      <c r="D10" s="7">
        <f t="shared" ref="D10:F10" si="4">SUM(D11:D20)</f>
        <v>89366.576262670016</v>
      </c>
      <c r="E10" s="7">
        <f t="shared" si="4"/>
        <v>-49465.641773560026</v>
      </c>
      <c r="F10" s="7">
        <f t="shared" si="4"/>
        <v>138832.21803623001</v>
      </c>
      <c r="G10" s="136">
        <f t="shared" ref="G10" si="5">SUM(G11:G20)</f>
        <v>126896.70514368001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8" customFormat="1" x14ac:dyDescent="0.2">
      <c r="A11" s="10"/>
      <c r="B11" s="11" t="s">
        <v>16</v>
      </c>
      <c r="C11" s="12" t="s">
        <v>81</v>
      </c>
      <c r="D11" s="120">
        <v>4254.3481879999999</v>
      </c>
      <c r="E11" s="120">
        <v>2818.56661158</v>
      </c>
      <c r="F11" s="120">
        <v>1435.78157642</v>
      </c>
      <c r="G11" s="133">
        <v>1555.7338407300001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8" customFormat="1" x14ac:dyDescent="0.2">
      <c r="A12" s="13"/>
      <c r="B12" s="11" t="s">
        <v>17</v>
      </c>
      <c r="C12" s="14" t="s">
        <v>82</v>
      </c>
      <c r="D12" s="120">
        <v>143655.98734121001</v>
      </c>
      <c r="E12" s="120">
        <v>110660.47785349999</v>
      </c>
      <c r="F12" s="120">
        <v>32995.509487709998</v>
      </c>
      <c r="G12" s="133">
        <v>29022.588458710001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8" customFormat="1" x14ac:dyDescent="0.2">
      <c r="A13" s="13"/>
      <c r="B13" s="11" t="s">
        <v>18</v>
      </c>
      <c r="C13" s="14" t="s">
        <v>83</v>
      </c>
      <c r="D13" s="120">
        <v>8043.9321178600003</v>
      </c>
      <c r="E13" s="120">
        <v>5244.0652630000004</v>
      </c>
      <c r="F13" s="120">
        <v>2799.8668548599999</v>
      </c>
      <c r="G13" s="133">
        <v>2567.2859267399999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8" customFormat="1" x14ac:dyDescent="0.2">
      <c r="A14" s="13"/>
      <c r="B14" s="11" t="s">
        <v>19</v>
      </c>
      <c r="C14" s="14" t="s">
        <v>84</v>
      </c>
      <c r="D14" s="120">
        <v>38861.727191530001</v>
      </c>
      <c r="E14" s="120">
        <v>38.485816880000002</v>
      </c>
      <c r="F14" s="120">
        <v>38823.241374650002</v>
      </c>
      <c r="G14" s="133">
        <v>32956.55660851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8" customFormat="1" x14ac:dyDescent="0.2">
      <c r="A15" s="13"/>
      <c r="B15" s="11" t="s">
        <v>20</v>
      </c>
      <c r="C15" s="14" t="s">
        <v>85</v>
      </c>
      <c r="D15" s="120">
        <v>11215.199760199999</v>
      </c>
      <c r="E15" s="120">
        <v>11064.48071303</v>
      </c>
      <c r="F15" s="120">
        <v>150.71904717000001</v>
      </c>
      <c r="G15" s="133">
        <v>151.91851356999999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x14ac:dyDescent="0.2">
      <c r="A16" s="10"/>
      <c r="B16" s="11" t="s">
        <v>21</v>
      </c>
      <c r="C16" s="15" t="s">
        <v>86</v>
      </c>
      <c r="D16" s="120">
        <v>26394.744006190002</v>
      </c>
      <c r="E16" s="120">
        <v>13536.719488549999</v>
      </c>
      <c r="F16" s="120">
        <v>12858.02451764</v>
      </c>
      <c r="G16" s="133">
        <v>12628.97504159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">
      <c r="A17" s="16"/>
      <c r="B17" s="11" t="s">
        <v>22</v>
      </c>
      <c r="C17" s="15" t="s">
        <v>87</v>
      </c>
      <c r="D17" s="120">
        <v>9331.2672669799995</v>
      </c>
      <c r="E17" s="122">
        <v>47.317413850000001</v>
      </c>
      <c r="F17" s="120">
        <v>9283.9498531299996</v>
      </c>
      <c r="G17" s="133">
        <v>7977.8215934999998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">
      <c r="A18" s="16"/>
      <c r="B18" s="17" t="s">
        <v>23</v>
      </c>
      <c r="C18" s="15" t="s">
        <v>88</v>
      </c>
      <c r="D18" s="120">
        <v>98.153215419999995</v>
      </c>
      <c r="E18" s="122">
        <v>33.110005729999997</v>
      </c>
      <c r="F18" s="120">
        <v>65.043209689999998</v>
      </c>
      <c r="G18" s="133">
        <v>97.693308419999994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">
      <c r="A19" s="16"/>
      <c r="B19" s="17" t="s">
        <v>24</v>
      </c>
      <c r="C19" s="15" t="s">
        <v>89</v>
      </c>
      <c r="D19" s="120">
        <v>18662.22284871</v>
      </c>
      <c r="E19" s="120">
        <v>0</v>
      </c>
      <c r="F19" s="120">
        <v>18662.22284871</v>
      </c>
      <c r="G19" s="133">
        <v>23227.203779250001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">
      <c r="A20" s="16"/>
      <c r="B20" s="11" t="s">
        <v>25</v>
      </c>
      <c r="C20" s="12" t="s">
        <v>90</v>
      </c>
      <c r="D20" s="120">
        <v>-171151.00567342999</v>
      </c>
      <c r="E20" s="120">
        <v>-192908.86493968</v>
      </c>
      <c r="F20" s="120">
        <v>21757.859266250001</v>
      </c>
      <c r="G20" s="133">
        <v>16710.928072660001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">
      <c r="A21" s="144" t="s">
        <v>26</v>
      </c>
      <c r="B21" s="145"/>
      <c r="C21" s="9" t="s">
        <v>91</v>
      </c>
      <c r="D21" s="7">
        <f t="shared" ref="D21:F21" si="6">SUM(D22:D31)</f>
        <v>8282123.4115173593</v>
      </c>
      <c r="E21" s="7">
        <f t="shared" si="6"/>
        <v>2987949.5772412801</v>
      </c>
      <c r="F21" s="7">
        <f t="shared" si="6"/>
        <v>5294173.8342760801</v>
      </c>
      <c r="G21" s="136">
        <f t="shared" ref="G21" si="7">SUM(G22:G31)</f>
        <v>4890983.0077045001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">
      <c r="A22" s="16"/>
      <c r="B22" s="11" t="s">
        <v>27</v>
      </c>
      <c r="C22" s="15" t="s">
        <v>92</v>
      </c>
      <c r="D22" s="120">
        <v>564944.29662346002</v>
      </c>
      <c r="E22" s="120">
        <v>1261.03803773</v>
      </c>
      <c r="F22" s="120">
        <v>563683.25858572999</v>
      </c>
      <c r="G22" s="133">
        <v>537635.70796307002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">
      <c r="A23" s="16"/>
      <c r="B23" s="11" t="s">
        <v>28</v>
      </c>
      <c r="C23" s="15" t="s">
        <v>93</v>
      </c>
      <c r="D23" s="120">
        <v>8290.0704227799997</v>
      </c>
      <c r="E23" s="120">
        <v>33.54319589</v>
      </c>
      <c r="F23" s="120">
        <v>8256.5272268900007</v>
      </c>
      <c r="G23" s="133">
        <v>7731.7879826300004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">
      <c r="A24" s="16"/>
      <c r="B24" s="11" t="s">
        <v>4</v>
      </c>
      <c r="C24" s="15" t="s">
        <v>94</v>
      </c>
      <c r="D24" s="120">
        <v>4893547.4521985101</v>
      </c>
      <c r="E24" s="120">
        <v>1664737.44495104</v>
      </c>
      <c r="F24" s="120">
        <v>3228810.0072474699</v>
      </c>
      <c r="G24" s="133">
        <v>3004686.5428533698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">
      <c r="A25" s="16"/>
      <c r="B25" s="11" t="s">
        <v>5</v>
      </c>
      <c r="C25" s="19" t="s">
        <v>95</v>
      </c>
      <c r="D25" s="120">
        <v>1848623.79483359</v>
      </c>
      <c r="E25" s="120">
        <v>1115842.4374307999</v>
      </c>
      <c r="F25" s="120">
        <v>732781.35740278999</v>
      </c>
      <c r="G25" s="133">
        <v>670068.22186076001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">
      <c r="A26" s="16"/>
      <c r="B26" s="11" t="s">
        <v>29</v>
      </c>
      <c r="C26" s="19" t="s">
        <v>96</v>
      </c>
      <c r="D26" s="120">
        <v>376.06560112</v>
      </c>
      <c r="E26" s="120">
        <v>114.0831695</v>
      </c>
      <c r="F26" s="120">
        <v>261.98243162</v>
      </c>
      <c r="G26" s="133">
        <v>264.52963373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16"/>
      <c r="B27" s="11" t="s">
        <v>97</v>
      </c>
      <c r="C27" s="19" t="s">
        <v>98</v>
      </c>
      <c r="D27" s="120">
        <v>202159.13637091999</v>
      </c>
      <c r="E27" s="120">
        <v>200486.55660335001</v>
      </c>
      <c r="F27" s="120">
        <v>1672.5797675700001</v>
      </c>
      <c r="G27" s="133">
        <v>1649.2755418900001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16"/>
      <c r="B28" s="11" t="s">
        <v>99</v>
      </c>
      <c r="C28" s="20" t="s">
        <v>100</v>
      </c>
      <c r="D28" s="120">
        <v>10010.54598493</v>
      </c>
      <c r="E28" s="122">
        <v>3901.2121662899999</v>
      </c>
      <c r="F28" s="120">
        <v>6109.3338186399997</v>
      </c>
      <c r="G28" s="133">
        <v>3243.1871387699998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16"/>
      <c r="B29" s="11" t="s">
        <v>101</v>
      </c>
      <c r="C29" s="19" t="s">
        <v>102</v>
      </c>
      <c r="D29" s="120">
        <v>660713.31225088995</v>
      </c>
      <c r="E29" s="122">
        <v>1352.3127635999999</v>
      </c>
      <c r="F29" s="120">
        <v>659360.99948729004</v>
      </c>
      <c r="G29" s="133">
        <v>595924.81048356998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16"/>
      <c r="B30" s="17" t="s">
        <v>103</v>
      </c>
      <c r="C30" s="20" t="s">
        <v>104</v>
      </c>
      <c r="D30" s="120">
        <v>77545.780662019999</v>
      </c>
      <c r="E30" s="122">
        <v>220.94892307999999</v>
      </c>
      <c r="F30" s="120">
        <v>77324.831738940004</v>
      </c>
      <c r="G30" s="133">
        <v>56409.31996488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8" customFormat="1" x14ac:dyDescent="0.2">
      <c r="A31" s="16"/>
      <c r="B31" s="17" t="s">
        <v>105</v>
      </c>
      <c r="C31" s="20" t="s">
        <v>106</v>
      </c>
      <c r="D31" s="120">
        <v>15912.95656914</v>
      </c>
      <c r="E31" s="120">
        <v>0</v>
      </c>
      <c r="F31" s="120">
        <v>15912.95656914</v>
      </c>
      <c r="G31" s="133">
        <v>13369.62428183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144" t="s">
        <v>30</v>
      </c>
      <c r="B32" s="145"/>
      <c r="C32" s="21" t="s">
        <v>107</v>
      </c>
      <c r="D32" s="22">
        <f t="shared" ref="D32:F32" si="8">SUM(D33:D41)</f>
        <v>223753.27186413002</v>
      </c>
      <c r="E32" s="22">
        <f t="shared" si="8"/>
        <v>3751.4323767299998</v>
      </c>
      <c r="F32" s="22">
        <f t="shared" si="8"/>
        <v>220001.83948739999</v>
      </c>
      <c r="G32" s="137">
        <f t="shared" ref="G32" si="9">SUM(G33:G41)</f>
        <v>167378.14828394999</v>
      </c>
    </row>
    <row r="33" spans="1:18" x14ac:dyDescent="0.2">
      <c r="A33" s="23"/>
      <c r="B33" s="24" t="s">
        <v>108</v>
      </c>
      <c r="C33" s="25" t="s">
        <v>109</v>
      </c>
      <c r="D33" s="120">
        <v>33680.64415955</v>
      </c>
      <c r="E33" s="120">
        <v>2710.5512106900001</v>
      </c>
      <c r="F33" s="120">
        <v>30970.092948860001</v>
      </c>
      <c r="G33" s="133">
        <v>25022.473019780002</v>
      </c>
    </row>
    <row r="34" spans="1:18" x14ac:dyDescent="0.2">
      <c r="A34" s="23"/>
      <c r="B34" s="24" t="s">
        <v>110</v>
      </c>
      <c r="C34" s="25" t="s">
        <v>111</v>
      </c>
      <c r="D34" s="120">
        <v>5132.8441281200003</v>
      </c>
      <c r="E34" s="120">
        <v>210.12395146</v>
      </c>
      <c r="F34" s="120">
        <v>4922.7201766600001</v>
      </c>
      <c r="G34" s="133">
        <v>4603.9635294899999</v>
      </c>
    </row>
    <row r="35" spans="1:18" x14ac:dyDescent="0.2">
      <c r="A35" s="23"/>
      <c r="B35" s="24" t="s">
        <v>112</v>
      </c>
      <c r="C35" s="26" t="s">
        <v>113</v>
      </c>
      <c r="D35" s="120">
        <v>2802.6822574600001</v>
      </c>
      <c r="E35" s="120">
        <v>18.09388818</v>
      </c>
      <c r="F35" s="120">
        <v>2784.5883692799998</v>
      </c>
      <c r="G35" s="133">
        <v>3535.4218844500001</v>
      </c>
    </row>
    <row r="36" spans="1:18" x14ac:dyDescent="0.2">
      <c r="A36" s="23"/>
      <c r="B36" s="24" t="s">
        <v>114</v>
      </c>
      <c r="C36" s="26" t="s">
        <v>115</v>
      </c>
      <c r="D36" s="120">
        <v>35480.648738329997</v>
      </c>
      <c r="E36" s="120">
        <v>754.16573668000001</v>
      </c>
      <c r="F36" s="120">
        <v>34726.483001649998</v>
      </c>
      <c r="G36" s="133">
        <v>34049.472573079998</v>
      </c>
    </row>
    <row r="37" spans="1:18" x14ac:dyDescent="0.2">
      <c r="A37" s="23"/>
      <c r="B37" s="24" t="s">
        <v>116</v>
      </c>
      <c r="C37" s="27" t="s">
        <v>117</v>
      </c>
      <c r="D37" s="120">
        <v>38367.182093230003</v>
      </c>
      <c r="E37" s="124">
        <v>0.84487356999999996</v>
      </c>
      <c r="F37" s="120">
        <v>38366.337219660003</v>
      </c>
      <c r="G37" s="133">
        <v>1678.2185191599999</v>
      </c>
    </row>
    <row r="38" spans="1:18" x14ac:dyDescent="0.2">
      <c r="A38" s="28"/>
      <c r="B38" s="24" t="s">
        <v>118</v>
      </c>
      <c r="C38" s="27" t="s">
        <v>119</v>
      </c>
      <c r="D38" s="120">
        <v>66422.213364680007</v>
      </c>
      <c r="E38" s="120">
        <v>57.552716150000002</v>
      </c>
      <c r="F38" s="120">
        <v>66364.66064853</v>
      </c>
      <c r="G38" s="133">
        <v>59439.72076258</v>
      </c>
    </row>
    <row r="39" spans="1:18" x14ac:dyDescent="0.2">
      <c r="A39" s="28"/>
      <c r="B39" s="24" t="s">
        <v>120</v>
      </c>
      <c r="C39" s="26" t="s">
        <v>121</v>
      </c>
      <c r="D39" s="120">
        <v>2940.7329642999998</v>
      </c>
      <c r="E39" s="124">
        <v>0</v>
      </c>
      <c r="F39" s="120">
        <v>2940.7329642999998</v>
      </c>
      <c r="G39" s="133">
        <v>2772.6697401900001</v>
      </c>
    </row>
    <row r="40" spans="1:18" x14ac:dyDescent="0.2">
      <c r="A40" s="28"/>
      <c r="B40" s="24" t="s">
        <v>122</v>
      </c>
      <c r="C40" s="25" t="s">
        <v>123</v>
      </c>
      <c r="D40" s="120">
        <v>37.715487000000003</v>
      </c>
      <c r="E40" s="124">
        <v>0</v>
      </c>
      <c r="F40" s="120">
        <v>37.715487000000003</v>
      </c>
      <c r="G40" s="133">
        <v>29.747525</v>
      </c>
    </row>
    <row r="41" spans="1:18" x14ac:dyDescent="0.2">
      <c r="A41" s="28"/>
      <c r="B41" s="24" t="s">
        <v>13</v>
      </c>
      <c r="C41" s="29" t="s">
        <v>124</v>
      </c>
      <c r="D41" s="120">
        <v>38888.608671460002</v>
      </c>
      <c r="E41" s="124">
        <v>0.1</v>
      </c>
      <c r="F41" s="120">
        <v>38888.508671459997</v>
      </c>
      <c r="G41" s="133">
        <v>36246.460730220002</v>
      </c>
    </row>
    <row r="42" spans="1:18" x14ac:dyDescent="0.2">
      <c r="A42" s="144" t="s">
        <v>31</v>
      </c>
      <c r="B42" s="145"/>
      <c r="C42" s="21" t="s">
        <v>125</v>
      </c>
      <c r="D42" s="7">
        <f t="shared" ref="D42:F42" si="10">SUM(D43:D50)</f>
        <v>161892.52735853998</v>
      </c>
      <c r="E42" s="7">
        <f t="shared" si="10"/>
        <v>7690.4965451600001</v>
      </c>
      <c r="F42" s="7">
        <f t="shared" si="10"/>
        <v>154202.03081338</v>
      </c>
      <c r="G42" s="136">
        <f t="shared" ref="G42" si="11">SUM(G43:G50)</f>
        <v>142837.37871153001</v>
      </c>
    </row>
    <row r="43" spans="1:18" x14ac:dyDescent="0.2">
      <c r="A43" s="30"/>
      <c r="B43" s="24" t="s">
        <v>32</v>
      </c>
      <c r="C43" s="25" t="s">
        <v>126</v>
      </c>
      <c r="D43" s="120">
        <v>2796.2938089999998</v>
      </c>
      <c r="E43" s="120">
        <v>73.925503120000002</v>
      </c>
      <c r="F43" s="120">
        <v>2722.3683058800002</v>
      </c>
      <c r="G43" s="133">
        <v>2932.8047808599999</v>
      </c>
    </row>
    <row r="44" spans="1:18" x14ac:dyDescent="0.2">
      <c r="A44" s="28"/>
      <c r="B44" s="24" t="s">
        <v>33</v>
      </c>
      <c r="C44" s="25" t="s">
        <v>127</v>
      </c>
      <c r="D44" s="120">
        <v>2231.5106873899999</v>
      </c>
      <c r="E44" s="120">
        <v>815.08385827999996</v>
      </c>
      <c r="F44" s="120">
        <v>1416.42682911</v>
      </c>
      <c r="G44" s="133">
        <v>1677.7693577800001</v>
      </c>
    </row>
    <row r="45" spans="1:18" x14ac:dyDescent="0.2">
      <c r="A45" s="31"/>
      <c r="B45" s="24" t="s">
        <v>34</v>
      </c>
      <c r="C45" s="26" t="s">
        <v>128</v>
      </c>
      <c r="D45" s="120">
        <v>6690.5097239999996</v>
      </c>
      <c r="E45" s="124">
        <v>0</v>
      </c>
      <c r="F45" s="120">
        <v>6690.5097239999996</v>
      </c>
      <c r="G45" s="133">
        <v>2126.47848978</v>
      </c>
    </row>
    <row r="46" spans="1:18" s="8" customFormat="1" x14ac:dyDescent="0.2">
      <c r="A46" s="32"/>
      <c r="B46" s="11" t="s">
        <v>35</v>
      </c>
      <c r="C46" s="20" t="s">
        <v>129</v>
      </c>
      <c r="D46" s="120">
        <v>1.03E-2</v>
      </c>
      <c r="E46" s="120">
        <v>0</v>
      </c>
      <c r="F46" s="120">
        <v>1.03E-2</v>
      </c>
      <c r="G46" s="133">
        <v>1.03E-2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13"/>
      <c r="B47" s="11" t="s">
        <v>130</v>
      </c>
      <c r="C47" s="33" t="s">
        <v>131</v>
      </c>
      <c r="D47" s="120">
        <v>56538.090774199998</v>
      </c>
      <c r="E47" s="120">
        <v>6801.4871837600003</v>
      </c>
      <c r="F47" s="120">
        <v>49736.603590439998</v>
      </c>
      <c r="G47" s="133">
        <v>58810.343893800004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13"/>
      <c r="B48" s="11" t="s">
        <v>132</v>
      </c>
      <c r="C48" s="34" t="s">
        <v>133</v>
      </c>
      <c r="D48" s="120">
        <v>81350.854308530004</v>
      </c>
      <c r="E48" s="120">
        <v>0</v>
      </c>
      <c r="F48" s="120">
        <v>81350.854308530004</v>
      </c>
      <c r="G48" s="133">
        <v>77289.971889310007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13"/>
      <c r="B49" s="11" t="s">
        <v>134</v>
      </c>
      <c r="C49" s="35" t="s">
        <v>135</v>
      </c>
      <c r="D49" s="120">
        <v>12285.25775542</v>
      </c>
      <c r="E49" s="120">
        <v>0</v>
      </c>
      <c r="F49" s="124">
        <v>12285.25775542</v>
      </c>
      <c r="G49" s="135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.5" thickBot="1" x14ac:dyDescent="0.25">
      <c r="A50" s="13"/>
      <c r="B50" s="11" t="s">
        <v>136</v>
      </c>
      <c r="C50" s="33" t="s">
        <v>137</v>
      </c>
      <c r="D50" s="129">
        <v>0</v>
      </c>
      <c r="E50" s="129">
        <v>0</v>
      </c>
      <c r="F50" s="124">
        <v>0</v>
      </c>
      <c r="G50" s="135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150" t="s">
        <v>37</v>
      </c>
      <c r="B51" s="151"/>
      <c r="C51" s="36" t="s">
        <v>138</v>
      </c>
      <c r="D51" s="37">
        <f t="shared" ref="D51:F51" si="12">D52+D63+D98</f>
        <v>2325410.5884865997</v>
      </c>
      <c r="E51" s="37">
        <f t="shared" si="12"/>
        <v>141854.59897696998</v>
      </c>
      <c r="F51" s="37">
        <f t="shared" si="12"/>
        <v>2183555.98950963</v>
      </c>
      <c r="G51" s="138">
        <f t="shared" ref="G51" si="13">G52+G63+G98</f>
        <v>2175728.7606978002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144" t="s">
        <v>38</v>
      </c>
      <c r="B52" s="145"/>
      <c r="C52" s="38" t="s">
        <v>139</v>
      </c>
      <c r="D52" s="7">
        <f t="shared" ref="D52:F52" si="14">SUM(D53:D62)</f>
        <v>169677.47378323998</v>
      </c>
      <c r="E52" s="7">
        <f t="shared" si="14"/>
        <v>1733.8955740699998</v>
      </c>
      <c r="F52" s="7">
        <f t="shared" si="14"/>
        <v>167943.57820917002</v>
      </c>
      <c r="G52" s="136">
        <f t="shared" ref="G52" si="15">SUM(G53:G62)</f>
        <v>159570.95421348998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39"/>
      <c r="B53" s="40" t="s">
        <v>39</v>
      </c>
      <c r="C53" s="41" t="s">
        <v>140</v>
      </c>
      <c r="D53" s="120">
        <v>0</v>
      </c>
      <c r="E53" s="120">
        <v>0</v>
      </c>
      <c r="F53" s="124">
        <v>0</v>
      </c>
      <c r="G53" s="135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16"/>
      <c r="B54" s="11" t="s">
        <v>40</v>
      </c>
      <c r="C54" s="20" t="s">
        <v>141</v>
      </c>
      <c r="D54" s="120">
        <v>115464.27555532999</v>
      </c>
      <c r="E54" s="120">
        <v>1555.7104216099999</v>
      </c>
      <c r="F54" s="120">
        <v>113908.56513372</v>
      </c>
      <c r="G54" s="133">
        <v>106306.10357666999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16"/>
      <c r="B55" s="11" t="s">
        <v>41</v>
      </c>
      <c r="C55" s="20" t="s">
        <v>142</v>
      </c>
      <c r="D55" s="120">
        <v>93.473687150000003</v>
      </c>
      <c r="E55" s="120">
        <v>0</v>
      </c>
      <c r="F55" s="120">
        <v>93.473687150000003</v>
      </c>
      <c r="G55" s="133">
        <v>127.65842364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"/>
      <c r="B56" s="11" t="s">
        <v>42</v>
      </c>
      <c r="C56" s="20" t="s">
        <v>143</v>
      </c>
      <c r="D56" s="120">
        <v>3610.8178584900002</v>
      </c>
      <c r="E56" s="120">
        <v>60.568361979999999</v>
      </c>
      <c r="F56" s="120">
        <v>3550.24949651</v>
      </c>
      <c r="G56" s="133">
        <v>2692.58954236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6"/>
      <c r="B57" s="11" t="s">
        <v>43</v>
      </c>
      <c r="C57" s="20" t="s">
        <v>144</v>
      </c>
      <c r="D57" s="120">
        <v>732.07651376000001</v>
      </c>
      <c r="E57" s="120">
        <v>31.57412939</v>
      </c>
      <c r="F57" s="120">
        <v>700.50238436999996</v>
      </c>
      <c r="G57" s="133">
        <v>748.15731238000001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8" customFormat="1" x14ac:dyDescent="0.2">
      <c r="A58" s="16"/>
      <c r="B58" s="11" t="s">
        <v>44</v>
      </c>
      <c r="C58" s="20" t="s">
        <v>145</v>
      </c>
      <c r="D58" s="120">
        <v>1897.5951729999999</v>
      </c>
      <c r="E58" s="120">
        <v>43.168711999999999</v>
      </c>
      <c r="F58" s="120">
        <v>1854.426461</v>
      </c>
      <c r="G58" s="133">
        <v>2137.83484039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16"/>
      <c r="B59" s="11" t="s">
        <v>45</v>
      </c>
      <c r="C59" s="20" t="s">
        <v>146</v>
      </c>
      <c r="D59" s="124">
        <v>0</v>
      </c>
      <c r="E59" s="124">
        <v>0</v>
      </c>
      <c r="F59" s="124">
        <v>0</v>
      </c>
      <c r="G59" s="135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16"/>
      <c r="B60" s="11" t="s">
        <v>46</v>
      </c>
      <c r="C60" s="20" t="s">
        <v>147</v>
      </c>
      <c r="D60" s="120">
        <v>46960.411330110001</v>
      </c>
      <c r="E60" s="120">
        <v>42.758949090000002</v>
      </c>
      <c r="F60" s="120">
        <v>46917.652381020001</v>
      </c>
      <c r="G60" s="133">
        <v>46502.272815409997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16"/>
      <c r="B61" s="11" t="s">
        <v>47</v>
      </c>
      <c r="C61" s="20" t="s">
        <v>148</v>
      </c>
      <c r="D61" s="120">
        <v>66.082681899999997</v>
      </c>
      <c r="E61" s="124">
        <v>0</v>
      </c>
      <c r="F61" s="120">
        <v>66.082681899999997</v>
      </c>
      <c r="G61" s="133">
        <v>207.08106971000001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16"/>
      <c r="B62" s="11" t="s">
        <v>48</v>
      </c>
      <c r="C62" s="20" t="s">
        <v>149</v>
      </c>
      <c r="D62" s="120">
        <v>852.74098349999997</v>
      </c>
      <c r="E62" s="120">
        <v>0.115</v>
      </c>
      <c r="F62" s="120">
        <v>852.62598349999996</v>
      </c>
      <c r="G62" s="133">
        <v>849.25663293000002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144" t="s">
        <v>49</v>
      </c>
      <c r="B63" s="145"/>
      <c r="C63" s="18" t="s">
        <v>150</v>
      </c>
      <c r="D63" s="7">
        <f t="shared" ref="D63:F63" si="16">SUM(D64:D97)</f>
        <v>1005839.7264898099</v>
      </c>
      <c r="E63" s="7">
        <f t="shared" si="16"/>
        <v>140100.64849470998</v>
      </c>
      <c r="F63" s="7">
        <f t="shared" si="16"/>
        <v>865739.07799510006</v>
      </c>
      <c r="G63" s="136">
        <f t="shared" ref="G63" si="17">SUM(G64:G97)</f>
        <v>945900.76581694023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16"/>
      <c r="B64" s="11" t="s">
        <v>50</v>
      </c>
      <c r="C64" s="34" t="s">
        <v>151</v>
      </c>
      <c r="D64" s="120">
        <v>90497.728895699998</v>
      </c>
      <c r="E64" s="120">
        <v>16246.392801649999</v>
      </c>
      <c r="F64" s="120">
        <v>74251.336094049999</v>
      </c>
      <c r="G64" s="133">
        <v>86134.829470829995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16"/>
      <c r="B65" s="11" t="s">
        <v>51</v>
      </c>
      <c r="C65" s="20" t="s">
        <v>152</v>
      </c>
      <c r="D65" s="120">
        <v>4.1237677599999998</v>
      </c>
      <c r="E65" s="120">
        <v>1.56376776</v>
      </c>
      <c r="F65" s="120">
        <v>2.56</v>
      </c>
      <c r="G65" s="133">
        <v>249.86761924000001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16"/>
      <c r="B66" s="11" t="s">
        <v>52</v>
      </c>
      <c r="C66" s="20" t="s">
        <v>153</v>
      </c>
      <c r="D66" s="124">
        <v>0</v>
      </c>
      <c r="E66" s="124">
        <v>0</v>
      </c>
      <c r="F66" s="124">
        <v>0</v>
      </c>
      <c r="G66" s="135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16"/>
      <c r="B67" s="11" t="s">
        <v>53</v>
      </c>
      <c r="C67" s="20" t="s">
        <v>154</v>
      </c>
      <c r="D67" s="120">
        <v>25928.184808440001</v>
      </c>
      <c r="E67" s="120">
        <v>174.82197694999999</v>
      </c>
      <c r="F67" s="120">
        <v>25753.362831490002</v>
      </c>
      <c r="G67" s="133">
        <v>23085.595755189999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16"/>
      <c r="B68" s="11" t="s">
        <v>54</v>
      </c>
      <c r="C68" s="20" t="s">
        <v>155</v>
      </c>
      <c r="D68" s="120">
        <v>23990.860510359998</v>
      </c>
      <c r="E68" s="120">
        <v>16812.08105664</v>
      </c>
      <c r="F68" s="120">
        <v>7178.7794537199998</v>
      </c>
      <c r="G68" s="133">
        <v>9898.0579310499998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16"/>
      <c r="B69" s="11" t="s">
        <v>55</v>
      </c>
      <c r="C69" s="20" t="s">
        <v>156</v>
      </c>
      <c r="D69" s="120">
        <v>2296.0426640400001</v>
      </c>
      <c r="E69" s="120">
        <v>24.587352200000002</v>
      </c>
      <c r="F69" s="120">
        <v>2271.4553118399999</v>
      </c>
      <c r="G69" s="133">
        <v>296.10763795000003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16"/>
      <c r="B70" s="11" t="s">
        <v>157</v>
      </c>
      <c r="C70" s="20" t="s">
        <v>158</v>
      </c>
      <c r="D70" s="120">
        <v>558.09958239000002</v>
      </c>
      <c r="E70" s="120">
        <v>558.09349257999997</v>
      </c>
      <c r="F70" s="124">
        <v>6.0898100000000002E-3</v>
      </c>
      <c r="G70" s="135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42"/>
      <c r="B71" s="11" t="s">
        <v>159</v>
      </c>
      <c r="C71" s="20" t="s">
        <v>160</v>
      </c>
      <c r="D71" s="120">
        <v>498.98857542000002</v>
      </c>
      <c r="E71" s="124">
        <v>0</v>
      </c>
      <c r="F71" s="120">
        <v>498.98857542000002</v>
      </c>
      <c r="G71" s="133">
        <v>642.46458313000005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42"/>
      <c r="B72" s="11" t="s">
        <v>161</v>
      </c>
      <c r="C72" s="20" t="s">
        <v>162</v>
      </c>
      <c r="D72" s="120">
        <v>778.00089629000001</v>
      </c>
      <c r="E72" s="120">
        <v>8.5992713799999994</v>
      </c>
      <c r="F72" s="120">
        <v>769.40162491000001</v>
      </c>
      <c r="G72" s="133">
        <v>764.04383514999995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42"/>
      <c r="B73" s="11" t="s">
        <v>163</v>
      </c>
      <c r="C73" s="43" t="s">
        <v>164</v>
      </c>
      <c r="D73" s="124">
        <v>0</v>
      </c>
      <c r="E73" s="124">
        <v>0</v>
      </c>
      <c r="F73" s="124">
        <v>0</v>
      </c>
      <c r="G73" s="135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42"/>
      <c r="B74" s="11" t="s">
        <v>165</v>
      </c>
      <c r="C74" s="44" t="s">
        <v>166</v>
      </c>
      <c r="D74" s="124">
        <v>0</v>
      </c>
      <c r="E74" s="124">
        <v>0</v>
      </c>
      <c r="F74" s="124">
        <v>0</v>
      </c>
      <c r="G74" s="135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42"/>
      <c r="B75" s="11" t="s">
        <v>167</v>
      </c>
      <c r="C75" s="44" t="s">
        <v>168</v>
      </c>
      <c r="D75" s="120">
        <v>0.19203485000000001</v>
      </c>
      <c r="E75" s="124">
        <v>0</v>
      </c>
      <c r="F75" s="120">
        <v>0.19203485000000001</v>
      </c>
      <c r="G75" s="133">
        <v>5.9749999999999998E-2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16"/>
      <c r="B76" s="11" t="s">
        <v>169</v>
      </c>
      <c r="C76" s="20" t="s">
        <v>36</v>
      </c>
      <c r="D76" s="124">
        <v>0</v>
      </c>
      <c r="E76" s="124">
        <v>0</v>
      </c>
      <c r="F76" s="124">
        <v>0</v>
      </c>
      <c r="G76" s="135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16"/>
      <c r="B77" s="11" t="s">
        <v>170</v>
      </c>
      <c r="C77" s="20" t="s">
        <v>171</v>
      </c>
      <c r="D77" s="124">
        <v>0</v>
      </c>
      <c r="E77" s="124">
        <v>0</v>
      </c>
      <c r="F77" s="124">
        <v>0</v>
      </c>
      <c r="G77" s="135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13"/>
      <c r="B78" s="11" t="s">
        <v>172</v>
      </c>
      <c r="C78" s="20" t="s">
        <v>173</v>
      </c>
      <c r="D78" s="124">
        <v>0</v>
      </c>
      <c r="E78" s="124">
        <v>0</v>
      </c>
      <c r="F78" s="124">
        <v>0</v>
      </c>
      <c r="G78" s="135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13"/>
      <c r="B79" s="11" t="s">
        <v>174</v>
      </c>
      <c r="C79" s="20" t="s">
        <v>175</v>
      </c>
      <c r="D79" s="120">
        <v>43262.681045539997</v>
      </c>
      <c r="E79" s="120">
        <v>0.40200000000000002</v>
      </c>
      <c r="F79" s="120">
        <v>43262.279045540003</v>
      </c>
      <c r="G79" s="133">
        <v>19047.614042009998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13"/>
      <c r="B80" s="11" t="s">
        <v>176</v>
      </c>
      <c r="C80" s="20" t="s">
        <v>177</v>
      </c>
      <c r="D80" s="120">
        <v>1896.37268068</v>
      </c>
      <c r="E80" s="120">
        <v>2.4301276000000001</v>
      </c>
      <c r="F80" s="120">
        <v>1893.9425530799999</v>
      </c>
      <c r="G80" s="133">
        <v>1437.6825611500001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13"/>
      <c r="B81" s="11" t="s">
        <v>178</v>
      </c>
      <c r="C81" s="20" t="s">
        <v>179</v>
      </c>
      <c r="D81" s="120">
        <v>3302.5936029899999</v>
      </c>
      <c r="E81" s="124">
        <v>0</v>
      </c>
      <c r="F81" s="120">
        <v>3302.5936029899999</v>
      </c>
      <c r="G81" s="133">
        <v>4524.2601641700003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10"/>
      <c r="B82" s="11" t="s">
        <v>180</v>
      </c>
      <c r="C82" s="45" t="s">
        <v>181</v>
      </c>
      <c r="D82" s="120">
        <v>75624.678160349999</v>
      </c>
      <c r="E82" s="120">
        <v>49013.31750325</v>
      </c>
      <c r="F82" s="120">
        <v>26611.360657099998</v>
      </c>
      <c r="G82" s="133">
        <v>27934.50954572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10"/>
      <c r="B83" s="11" t="s">
        <v>182</v>
      </c>
      <c r="C83" s="46" t="s">
        <v>183</v>
      </c>
      <c r="D83" s="124">
        <v>0</v>
      </c>
      <c r="E83" s="124">
        <v>0</v>
      </c>
      <c r="F83" s="124">
        <v>0</v>
      </c>
      <c r="G83" s="135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10"/>
      <c r="B84" s="11" t="s">
        <v>184</v>
      </c>
      <c r="C84" s="44" t="s">
        <v>185</v>
      </c>
      <c r="D84" s="120">
        <v>1197.19456947</v>
      </c>
      <c r="E84" s="124">
        <v>0</v>
      </c>
      <c r="F84" s="120">
        <v>1197.19456947</v>
      </c>
      <c r="G84" s="133">
        <v>2363.8985041000001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10"/>
      <c r="B85" s="11" t="s">
        <v>186</v>
      </c>
      <c r="C85" s="47" t="s">
        <v>187</v>
      </c>
      <c r="D85" s="122">
        <v>143.09991353000001</v>
      </c>
      <c r="E85" s="124">
        <v>0</v>
      </c>
      <c r="F85" s="122">
        <v>143.09991353000001</v>
      </c>
      <c r="G85" s="131">
        <v>185.19118548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13"/>
      <c r="B86" s="11" t="s">
        <v>188</v>
      </c>
      <c r="C86" s="20" t="s">
        <v>189</v>
      </c>
      <c r="D86" s="120">
        <v>14.722799</v>
      </c>
      <c r="E86" s="120">
        <v>14.722799</v>
      </c>
      <c r="F86" s="124">
        <v>0</v>
      </c>
      <c r="G86" s="135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13"/>
      <c r="B87" s="11" t="s">
        <v>190</v>
      </c>
      <c r="C87" s="20" t="s">
        <v>191</v>
      </c>
      <c r="D87" s="120">
        <v>49543.98368641</v>
      </c>
      <c r="E87" s="124">
        <v>0</v>
      </c>
      <c r="F87" s="120">
        <v>49543.98368641</v>
      </c>
      <c r="G87" s="133">
        <v>105530.4155284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13"/>
      <c r="B88" s="17" t="s">
        <v>192</v>
      </c>
      <c r="C88" s="48" t="s">
        <v>193</v>
      </c>
      <c r="D88" s="120">
        <v>218973.56994856999</v>
      </c>
      <c r="E88" s="120">
        <v>5.1855123799999996</v>
      </c>
      <c r="F88" s="120">
        <v>218968.38443619001</v>
      </c>
      <c r="G88" s="133">
        <v>251818.40606007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13"/>
      <c r="B89" s="17" t="s">
        <v>194</v>
      </c>
      <c r="C89" s="20" t="s">
        <v>195</v>
      </c>
      <c r="D89" s="120">
        <v>0.44725565</v>
      </c>
      <c r="E89" s="124">
        <v>0</v>
      </c>
      <c r="F89" s="120">
        <v>0.44725565</v>
      </c>
      <c r="G89" s="133">
        <v>0.80194891999999995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13"/>
      <c r="B90" s="17" t="s">
        <v>196</v>
      </c>
      <c r="C90" s="20" t="s">
        <v>197</v>
      </c>
      <c r="D90" s="124">
        <v>0</v>
      </c>
      <c r="E90" s="124">
        <v>0</v>
      </c>
      <c r="F90" s="124">
        <v>0</v>
      </c>
      <c r="G90" s="135">
        <v>5.0000000000000001E-3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13"/>
      <c r="B91" s="17" t="s">
        <v>198</v>
      </c>
      <c r="C91" s="33" t="s">
        <v>199</v>
      </c>
      <c r="D91" s="120">
        <v>116870.28730379</v>
      </c>
      <c r="E91" s="124">
        <v>0</v>
      </c>
      <c r="F91" s="120">
        <v>116870.28730379</v>
      </c>
      <c r="G91" s="133">
        <v>109666.99366822001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13"/>
      <c r="B92" s="17" t="s">
        <v>200</v>
      </c>
      <c r="C92" s="49" t="s">
        <v>201</v>
      </c>
      <c r="D92" s="120">
        <v>21.54669779</v>
      </c>
      <c r="E92" s="124">
        <v>0</v>
      </c>
      <c r="F92" s="120">
        <v>21.54669779</v>
      </c>
      <c r="G92" s="133">
        <v>20.168862390000001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13"/>
      <c r="B93" s="17" t="s">
        <v>202</v>
      </c>
      <c r="C93" s="20" t="s">
        <v>203</v>
      </c>
      <c r="D93" s="120">
        <v>21618.294491519999</v>
      </c>
      <c r="E93" s="124">
        <v>0</v>
      </c>
      <c r="F93" s="120">
        <v>21618.294491519999</v>
      </c>
      <c r="G93" s="133">
        <v>30390.446755969999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13"/>
      <c r="B94" s="17" t="s">
        <v>204</v>
      </c>
      <c r="C94" s="20" t="s">
        <v>205</v>
      </c>
      <c r="D94" s="120">
        <v>9725.4463700600008</v>
      </c>
      <c r="E94" s="120">
        <v>2.0136339999999999E-2</v>
      </c>
      <c r="F94" s="120">
        <v>9725.4262337199998</v>
      </c>
      <c r="G94" s="133">
        <v>11297.22270726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8" customFormat="1" x14ac:dyDescent="0.2">
      <c r="A95" s="13"/>
      <c r="B95" s="17" t="s">
        <v>206</v>
      </c>
      <c r="C95" s="15" t="s">
        <v>207</v>
      </c>
      <c r="D95" s="120">
        <v>171809.08880473999</v>
      </c>
      <c r="E95" s="120">
        <v>1024.3435206199999</v>
      </c>
      <c r="F95" s="120">
        <v>170784.74528412</v>
      </c>
      <c r="G95" s="133">
        <v>154617.51311704001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8" customFormat="1" x14ac:dyDescent="0.2">
      <c r="A96" s="13"/>
      <c r="B96" s="17" t="s">
        <v>208</v>
      </c>
      <c r="C96" s="20" t="s">
        <v>209</v>
      </c>
      <c r="D96" s="120">
        <v>59267.885361840003</v>
      </c>
      <c r="E96" s="120">
        <v>7799.1711413200001</v>
      </c>
      <c r="F96" s="120">
        <v>51468.71422052</v>
      </c>
      <c r="G96" s="133">
        <v>69268.843114589996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7" x14ac:dyDescent="0.2">
      <c r="A97" s="28"/>
      <c r="B97" s="24" t="s">
        <v>210</v>
      </c>
      <c r="C97" s="25" t="s">
        <v>211</v>
      </c>
      <c r="D97" s="120">
        <v>88015.612062629996</v>
      </c>
      <c r="E97" s="120">
        <v>48414.916035039998</v>
      </c>
      <c r="F97" s="120">
        <v>39600.696027589998</v>
      </c>
      <c r="G97" s="133">
        <v>36725.766468909998</v>
      </c>
    </row>
    <row r="98" spans="1:7" x14ac:dyDescent="0.2">
      <c r="A98" s="144" t="s">
        <v>56</v>
      </c>
      <c r="B98" s="145"/>
      <c r="C98" s="50" t="s">
        <v>212</v>
      </c>
      <c r="D98" s="7">
        <f t="shared" ref="D98:F98" si="18">SUM(D99:D117)</f>
        <v>1149893.38821355</v>
      </c>
      <c r="E98" s="7">
        <f t="shared" si="18"/>
        <v>20.054908189999999</v>
      </c>
      <c r="F98" s="7">
        <f t="shared" si="18"/>
        <v>1149873.3333053598</v>
      </c>
      <c r="G98" s="136">
        <f t="shared" ref="G98" si="19">SUM(G99:G117)</f>
        <v>1070257.04066737</v>
      </c>
    </row>
    <row r="99" spans="1:7" x14ac:dyDescent="0.2">
      <c r="A99" s="28"/>
      <c r="B99" s="24" t="s">
        <v>57</v>
      </c>
      <c r="C99" s="25" t="s">
        <v>213</v>
      </c>
      <c r="D99" s="120">
        <v>9674.7804526199998</v>
      </c>
      <c r="E99" s="120">
        <v>0.03</v>
      </c>
      <c r="F99" s="120">
        <v>9674.7504526199991</v>
      </c>
      <c r="G99" s="133">
        <v>4430.8096297800003</v>
      </c>
    </row>
    <row r="100" spans="1:7" x14ac:dyDescent="0.2">
      <c r="A100" s="28"/>
      <c r="B100" s="24" t="s">
        <v>58</v>
      </c>
      <c r="C100" s="25" t="s">
        <v>214</v>
      </c>
      <c r="D100" s="120">
        <v>15689.13077919</v>
      </c>
      <c r="E100" s="124">
        <v>0</v>
      </c>
      <c r="F100" s="120">
        <v>15689.13077919</v>
      </c>
      <c r="G100" s="133">
        <v>12741.114118650001</v>
      </c>
    </row>
    <row r="101" spans="1:7" x14ac:dyDescent="0.2">
      <c r="A101" s="31"/>
      <c r="B101" s="24" t="s">
        <v>59</v>
      </c>
      <c r="C101" s="25" t="s">
        <v>215</v>
      </c>
      <c r="D101" s="120">
        <v>6792.8818216099999</v>
      </c>
      <c r="E101" s="124">
        <v>0</v>
      </c>
      <c r="F101" s="120">
        <v>6792.8818216099999</v>
      </c>
      <c r="G101" s="133">
        <v>4976.8632213600004</v>
      </c>
    </row>
    <row r="102" spans="1:7" x14ac:dyDescent="0.2">
      <c r="A102" s="28"/>
      <c r="B102" s="24" t="s">
        <v>60</v>
      </c>
      <c r="C102" s="25" t="s">
        <v>216</v>
      </c>
      <c r="D102" s="120">
        <v>133095.98538624999</v>
      </c>
      <c r="E102" s="120">
        <v>11.768971710000001</v>
      </c>
      <c r="F102" s="120">
        <v>133084.21641453999</v>
      </c>
      <c r="G102" s="133">
        <v>80086.645309900006</v>
      </c>
    </row>
    <row r="103" spans="1:7" x14ac:dyDescent="0.2">
      <c r="A103" s="28"/>
      <c r="B103" s="24" t="s">
        <v>61</v>
      </c>
      <c r="C103" s="25" t="s">
        <v>217</v>
      </c>
      <c r="D103" s="120">
        <v>85597.458278520004</v>
      </c>
      <c r="E103" s="124">
        <v>0</v>
      </c>
      <c r="F103" s="120">
        <v>85597.458278520004</v>
      </c>
      <c r="G103" s="133">
        <v>102929.86537648</v>
      </c>
    </row>
    <row r="104" spans="1:7" x14ac:dyDescent="0.2">
      <c r="A104" s="28"/>
      <c r="B104" s="24" t="s">
        <v>62</v>
      </c>
      <c r="C104" s="48" t="s">
        <v>218</v>
      </c>
      <c r="D104" s="120">
        <v>37159.647638900002</v>
      </c>
      <c r="E104" s="124">
        <v>0</v>
      </c>
      <c r="F104" s="120">
        <v>37159.647638900002</v>
      </c>
      <c r="G104" s="133">
        <v>11223.15309123</v>
      </c>
    </row>
    <row r="105" spans="1:7" x14ac:dyDescent="0.2">
      <c r="A105" s="51"/>
      <c r="B105" s="52" t="s">
        <v>63</v>
      </c>
      <c r="C105" s="48" t="s">
        <v>219</v>
      </c>
      <c r="D105" s="124">
        <v>0</v>
      </c>
      <c r="E105" s="124">
        <v>0</v>
      </c>
      <c r="F105" s="124">
        <v>0</v>
      </c>
      <c r="G105" s="135">
        <v>0</v>
      </c>
    </row>
    <row r="106" spans="1:7" x14ac:dyDescent="0.2">
      <c r="A106" s="28"/>
      <c r="B106" s="52" t="s">
        <v>64</v>
      </c>
      <c r="C106" s="48" t="s">
        <v>220</v>
      </c>
      <c r="D106" s="120">
        <v>27003.65163937</v>
      </c>
      <c r="E106" s="124">
        <v>0</v>
      </c>
      <c r="F106" s="120">
        <v>27003.65163937</v>
      </c>
      <c r="G106" s="133">
        <v>27338.153171760001</v>
      </c>
    </row>
    <row r="107" spans="1:7" x14ac:dyDescent="0.2">
      <c r="A107" s="28"/>
      <c r="B107" s="52" t="s">
        <v>65</v>
      </c>
      <c r="C107" s="25" t="s">
        <v>221</v>
      </c>
      <c r="D107" s="120">
        <v>335050.50456723</v>
      </c>
      <c r="E107" s="120">
        <v>8.2559364800000008</v>
      </c>
      <c r="F107" s="120">
        <v>335042.24863074999</v>
      </c>
      <c r="G107" s="133">
        <v>313681.66093575</v>
      </c>
    </row>
    <row r="108" spans="1:7" x14ac:dyDescent="0.2">
      <c r="A108" s="28"/>
      <c r="B108" s="52" t="s">
        <v>222</v>
      </c>
      <c r="C108" s="25" t="s">
        <v>223</v>
      </c>
      <c r="D108" s="120">
        <v>4034.6748647300001</v>
      </c>
      <c r="E108" s="124">
        <v>0</v>
      </c>
      <c r="F108" s="120">
        <v>4034.6748647300001</v>
      </c>
      <c r="G108" s="133">
        <v>4727.4559314999997</v>
      </c>
    </row>
    <row r="109" spans="1:7" x14ac:dyDescent="0.2">
      <c r="A109" s="28"/>
      <c r="B109" s="52" t="s">
        <v>224</v>
      </c>
      <c r="C109" s="25" t="s">
        <v>225</v>
      </c>
      <c r="D109" s="120">
        <v>291817.84692595998</v>
      </c>
      <c r="E109" s="124">
        <v>0</v>
      </c>
      <c r="F109" s="120">
        <v>291817.84692595998</v>
      </c>
      <c r="G109" s="133">
        <v>307235.37831761001</v>
      </c>
    </row>
    <row r="110" spans="1:7" x14ac:dyDescent="0.2">
      <c r="A110" s="28"/>
      <c r="B110" s="52" t="s">
        <v>226</v>
      </c>
      <c r="C110" s="25" t="s">
        <v>227</v>
      </c>
      <c r="D110" s="120">
        <v>40562.988807119997</v>
      </c>
      <c r="E110" s="124">
        <v>0</v>
      </c>
      <c r="F110" s="120">
        <v>40562.988807119997</v>
      </c>
      <c r="G110" s="133">
        <v>34186.691110740001</v>
      </c>
    </row>
    <row r="111" spans="1:7" x14ac:dyDescent="0.2">
      <c r="A111" s="28"/>
      <c r="B111" s="52" t="s">
        <v>228</v>
      </c>
      <c r="C111" s="53" t="s">
        <v>229</v>
      </c>
      <c r="D111" s="120">
        <v>91388.701443939994</v>
      </c>
      <c r="E111" s="124">
        <v>0</v>
      </c>
      <c r="F111" s="120">
        <v>91388.701443939994</v>
      </c>
      <c r="G111" s="133">
        <v>92730.225547599999</v>
      </c>
    </row>
    <row r="112" spans="1:7" x14ac:dyDescent="0.2">
      <c r="A112" s="28"/>
      <c r="B112" s="52" t="s">
        <v>230</v>
      </c>
      <c r="C112" s="25" t="s">
        <v>231</v>
      </c>
      <c r="D112" s="120">
        <v>6697.4375873600002</v>
      </c>
      <c r="E112" s="124">
        <v>0</v>
      </c>
      <c r="F112" s="120">
        <v>6697.4375873600002</v>
      </c>
      <c r="G112" s="133">
        <v>6351.6031047099996</v>
      </c>
    </row>
    <row r="113" spans="1:7" x14ac:dyDescent="0.2">
      <c r="A113" s="28"/>
      <c r="B113" s="52" t="s">
        <v>232</v>
      </c>
      <c r="C113" s="53" t="s">
        <v>233</v>
      </c>
      <c r="D113" s="120">
        <v>349.03904397999997</v>
      </c>
      <c r="E113" s="124">
        <v>0</v>
      </c>
      <c r="F113" s="120">
        <v>349.03904397999997</v>
      </c>
      <c r="G113" s="133">
        <v>385.73854346000002</v>
      </c>
    </row>
    <row r="114" spans="1:7" x14ac:dyDescent="0.2">
      <c r="A114" s="28"/>
      <c r="B114" s="52" t="s">
        <v>234</v>
      </c>
      <c r="C114" s="54" t="s">
        <v>235</v>
      </c>
      <c r="D114" s="120">
        <v>2002.2150217400001</v>
      </c>
      <c r="E114" s="124">
        <v>0</v>
      </c>
      <c r="F114" s="120">
        <v>2002.2150217400001</v>
      </c>
      <c r="G114" s="133">
        <v>2572.0899712700002</v>
      </c>
    </row>
    <row r="115" spans="1:7" x14ac:dyDescent="0.2">
      <c r="A115" s="28"/>
      <c r="B115" s="52" t="s">
        <v>236</v>
      </c>
      <c r="C115" s="25" t="s">
        <v>237</v>
      </c>
      <c r="D115" s="120">
        <v>3724.1454437399998</v>
      </c>
      <c r="E115" s="124">
        <v>0</v>
      </c>
      <c r="F115" s="120">
        <v>3724.1454437399998</v>
      </c>
      <c r="G115" s="133">
        <v>8263.9683273099999</v>
      </c>
    </row>
    <row r="116" spans="1:7" x14ac:dyDescent="0.2">
      <c r="A116" s="28"/>
      <c r="B116" s="24" t="s">
        <v>238</v>
      </c>
      <c r="C116" s="54" t="s">
        <v>239</v>
      </c>
      <c r="D116" s="120">
        <v>47888.06028315</v>
      </c>
      <c r="E116" s="124">
        <v>0</v>
      </c>
      <c r="F116" s="120">
        <v>47888.06028315</v>
      </c>
      <c r="G116" s="133">
        <v>55356.73295826</v>
      </c>
    </row>
    <row r="117" spans="1:7" ht="13.5" thickBot="1" x14ac:dyDescent="0.25">
      <c r="A117" s="55"/>
      <c r="B117" s="56" t="s">
        <v>240</v>
      </c>
      <c r="C117" s="57" t="s">
        <v>241</v>
      </c>
      <c r="D117" s="121">
        <v>11364.238228140001</v>
      </c>
      <c r="E117" s="128">
        <v>0</v>
      </c>
      <c r="F117" s="121">
        <v>11364.238228140001</v>
      </c>
      <c r="G117" s="134">
        <v>1038.8920000000001</v>
      </c>
    </row>
    <row r="118" spans="1:7" x14ac:dyDescent="0.2">
      <c r="A118" s="113"/>
      <c r="B118" s="114"/>
      <c r="C118" s="113"/>
      <c r="D118" s="115"/>
      <c r="E118" s="115"/>
      <c r="F118" s="115"/>
      <c r="G118" s="115"/>
    </row>
    <row r="119" spans="1:7" s="109" customFormat="1" ht="43.5" customHeight="1" x14ac:dyDescent="0.25">
      <c r="A119" s="105" t="s">
        <v>402</v>
      </c>
      <c r="B119" s="105"/>
      <c r="C119" s="105"/>
      <c r="D119" s="106" t="s">
        <v>2</v>
      </c>
      <c r="E119" s="107"/>
      <c r="F119" s="108"/>
      <c r="G119" s="108"/>
    </row>
    <row r="120" spans="1:7" x14ac:dyDescent="0.2">
      <c r="A120" s="61"/>
      <c r="B120" s="61"/>
      <c r="C120" s="61"/>
      <c r="D120" s="62"/>
      <c r="E120" s="59"/>
      <c r="F120" s="60"/>
      <c r="G120" s="60"/>
    </row>
    <row r="121" spans="1:7" x14ac:dyDescent="0.2">
      <c r="A121" s="61"/>
      <c r="B121" s="61"/>
      <c r="C121" s="61"/>
      <c r="D121" s="62"/>
      <c r="E121" s="59"/>
      <c r="F121" s="60"/>
      <c r="G121" s="60"/>
    </row>
    <row r="122" spans="1:7" x14ac:dyDescent="0.2">
      <c r="A122" s="61"/>
      <c r="B122" s="61"/>
      <c r="C122" s="61"/>
      <c r="D122" s="62"/>
      <c r="E122" s="59"/>
      <c r="F122" s="60"/>
      <c r="G122" s="60"/>
    </row>
    <row r="123" spans="1:7" x14ac:dyDescent="0.2">
      <c r="A123" s="61"/>
      <c r="B123" s="61"/>
      <c r="C123" s="61"/>
      <c r="D123" s="62"/>
      <c r="E123" s="59"/>
      <c r="F123" s="60"/>
      <c r="G123" s="60"/>
    </row>
    <row r="124" spans="1:7" x14ac:dyDescent="0.2">
      <c r="A124" s="61"/>
      <c r="B124" s="61"/>
      <c r="C124" s="61"/>
      <c r="D124" s="62"/>
      <c r="E124" s="59"/>
      <c r="F124" s="60"/>
      <c r="G124" s="60"/>
    </row>
    <row r="125" spans="1:7" x14ac:dyDescent="0.2">
      <c r="A125" s="61"/>
      <c r="B125" s="61"/>
      <c r="C125" s="61"/>
      <c r="D125" s="62"/>
      <c r="E125" s="59"/>
      <c r="F125" s="60"/>
      <c r="G125" s="60"/>
    </row>
    <row r="126" spans="1:7" x14ac:dyDescent="0.2">
      <c r="A126" s="61"/>
      <c r="B126" s="61"/>
      <c r="C126" s="61"/>
      <c r="D126" s="62"/>
      <c r="E126" s="59"/>
      <c r="F126" s="60"/>
      <c r="G126" s="60"/>
    </row>
    <row r="127" spans="1:7" x14ac:dyDescent="0.2">
      <c r="A127" s="61"/>
      <c r="B127" s="61"/>
      <c r="C127" s="61"/>
      <c r="D127" s="62"/>
      <c r="E127" s="59"/>
      <c r="F127" s="60"/>
      <c r="G127" s="60"/>
    </row>
    <row r="128" spans="1:7" x14ac:dyDescent="0.2">
      <c r="A128" s="61"/>
      <c r="B128" s="61"/>
      <c r="C128" s="61"/>
      <c r="D128" s="62"/>
      <c r="E128" s="59"/>
      <c r="F128" s="60"/>
      <c r="G128" s="60"/>
    </row>
    <row r="129" spans="1:7" x14ac:dyDescent="0.2">
      <c r="A129" s="61"/>
      <c r="B129" s="61"/>
      <c r="C129" s="61"/>
      <c r="D129" s="62"/>
      <c r="E129" s="59"/>
      <c r="F129" s="60"/>
      <c r="G129" s="60"/>
    </row>
    <row r="130" spans="1:7" x14ac:dyDescent="0.2">
      <c r="A130" s="61"/>
      <c r="B130" s="61"/>
      <c r="C130" s="61"/>
      <c r="D130" s="62"/>
      <c r="E130" s="59"/>
      <c r="F130" s="60"/>
      <c r="G130" s="60"/>
    </row>
    <row r="131" spans="1:7" x14ac:dyDescent="0.2">
      <c r="A131" s="61"/>
      <c r="B131" s="61"/>
      <c r="C131" s="61"/>
      <c r="D131" s="62"/>
      <c r="E131" s="59"/>
      <c r="F131" s="60"/>
      <c r="G131" s="60"/>
    </row>
    <row r="132" spans="1:7" x14ac:dyDescent="0.2">
      <c r="A132" s="61"/>
      <c r="B132" s="61"/>
      <c r="C132" s="61"/>
      <c r="D132" s="62"/>
      <c r="E132" s="59"/>
      <c r="F132" s="60"/>
      <c r="G132" s="60"/>
    </row>
    <row r="133" spans="1:7" x14ac:dyDescent="0.2">
      <c r="A133" s="61"/>
      <c r="B133" s="61"/>
      <c r="C133" s="61"/>
      <c r="D133" s="62"/>
      <c r="E133" s="59"/>
      <c r="F133" s="60"/>
      <c r="G133" s="60"/>
    </row>
    <row r="134" spans="1:7" x14ac:dyDescent="0.2">
      <c r="A134" s="60"/>
      <c r="B134" s="60"/>
      <c r="C134" s="60"/>
      <c r="D134" s="59"/>
      <c r="E134" s="59"/>
      <c r="F134" s="60"/>
      <c r="G134" s="60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tabSelected="1" view="pageBreakPreview" zoomScaleNormal="115" zoomScaleSheetLayoutView="100" workbookViewId="0">
      <selection activeCell="C42" sqref="C42"/>
    </sheetView>
  </sheetViews>
  <sheetFormatPr defaultColWidth="9.140625" defaultRowHeight="12.75" x14ac:dyDescent="0.2"/>
  <cols>
    <col min="1" max="1" width="6.42578125" style="3" customWidth="1"/>
    <col min="2" max="2" width="7.28515625" style="3" customWidth="1"/>
    <col min="3" max="3" width="74.7109375" style="3" customWidth="1"/>
    <col min="4" max="5" width="20.7109375" style="3" customWidth="1"/>
    <col min="6" max="6" width="7.8554687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7" ht="15.75" customHeight="1" x14ac:dyDescent="0.25">
      <c r="A1" s="154" t="s">
        <v>73</v>
      </c>
      <c r="B1" s="154"/>
      <c r="C1" s="154"/>
      <c r="D1" s="154"/>
      <c r="E1" s="154"/>
      <c r="F1" s="63"/>
      <c r="G1" s="63"/>
    </row>
    <row r="2" spans="1:7" ht="12.75" customHeight="1" x14ac:dyDescent="0.2">
      <c r="A2" s="156" t="s">
        <v>403</v>
      </c>
      <c r="B2" s="156"/>
      <c r="C2" s="156"/>
      <c r="D2" s="156"/>
      <c r="E2" s="156"/>
      <c r="F2" s="64"/>
      <c r="G2" s="64"/>
    </row>
    <row r="3" spans="1:7" x14ac:dyDescent="0.2">
      <c r="A3" s="158" t="s">
        <v>3</v>
      </c>
      <c r="B3" s="158"/>
      <c r="C3" s="158"/>
      <c r="D3" s="158"/>
      <c r="E3" s="158"/>
      <c r="F3" s="65"/>
      <c r="G3" s="65"/>
    </row>
    <row r="4" spans="1:7" ht="13.5" thickBot="1" x14ac:dyDescent="0.25">
      <c r="C4" s="66"/>
      <c r="D4" s="67"/>
      <c r="E4" s="67"/>
      <c r="F4" s="60"/>
      <c r="G4" s="60"/>
    </row>
    <row r="5" spans="1:7" ht="33.75" customHeight="1" x14ac:dyDescent="0.2">
      <c r="A5" s="170" t="s">
        <v>0</v>
      </c>
      <c r="B5" s="171"/>
      <c r="C5" s="68" t="s">
        <v>1</v>
      </c>
      <c r="D5" s="68" t="s">
        <v>242</v>
      </c>
      <c r="E5" s="69" t="s">
        <v>243</v>
      </c>
      <c r="F5" s="70"/>
      <c r="G5" s="70"/>
    </row>
    <row r="6" spans="1:7" x14ac:dyDescent="0.2">
      <c r="A6" s="172" t="s">
        <v>244</v>
      </c>
      <c r="B6" s="173"/>
      <c r="C6" s="71"/>
      <c r="D6" s="72">
        <f>D7+D41</f>
        <v>7990765.9121227209</v>
      </c>
      <c r="E6" s="139">
        <f>E7+E41</f>
        <v>7503824.0005414616</v>
      </c>
      <c r="F6" s="60"/>
      <c r="G6" s="60"/>
    </row>
    <row r="7" spans="1:7" x14ac:dyDescent="0.2">
      <c r="A7" s="174" t="s">
        <v>245</v>
      </c>
      <c r="B7" s="175"/>
      <c r="C7" s="73" t="s">
        <v>246</v>
      </c>
      <c r="D7" s="72">
        <f>D8+D18+D26+D31+D36</f>
        <v>2177971.0257487702</v>
      </c>
      <c r="E7" s="139">
        <f>E8+E18+E26+E31+E36</f>
        <v>2089315.2354048309</v>
      </c>
      <c r="F7" s="60"/>
      <c r="G7" s="60"/>
    </row>
    <row r="8" spans="1:7" x14ac:dyDescent="0.2">
      <c r="A8" s="168" t="s">
        <v>66</v>
      </c>
      <c r="B8" s="169"/>
      <c r="C8" s="52" t="s">
        <v>247</v>
      </c>
      <c r="D8" s="74">
        <f>SUM(D9:D17)</f>
        <v>1909090.2050864701</v>
      </c>
      <c r="E8" s="140">
        <f>SUM(E9:E17)</f>
        <v>1897672.15816027</v>
      </c>
      <c r="F8" s="60"/>
      <c r="G8" s="60"/>
    </row>
    <row r="9" spans="1:7" x14ac:dyDescent="0.2">
      <c r="A9" s="75"/>
      <c r="B9" s="76" t="s">
        <v>6</v>
      </c>
      <c r="C9" s="48" t="s">
        <v>248</v>
      </c>
      <c r="D9" s="122">
        <v>2072381.4208674401</v>
      </c>
      <c r="E9" s="131">
        <v>2016612.48218913</v>
      </c>
      <c r="F9" s="60"/>
      <c r="G9" s="77"/>
    </row>
    <row r="10" spans="1:7" x14ac:dyDescent="0.2">
      <c r="A10" s="75"/>
      <c r="B10" s="76" t="s">
        <v>68</v>
      </c>
      <c r="C10" s="78" t="s">
        <v>249</v>
      </c>
      <c r="D10" s="122">
        <v>94837.793609910004</v>
      </c>
      <c r="E10" s="131">
        <v>94667.377550200006</v>
      </c>
      <c r="F10" s="60"/>
      <c r="G10" s="77"/>
    </row>
    <row r="11" spans="1:7" x14ac:dyDescent="0.2">
      <c r="A11" s="75"/>
      <c r="B11" s="76" t="s">
        <v>8</v>
      </c>
      <c r="C11" s="78" t="s">
        <v>250</v>
      </c>
      <c r="D11" s="122">
        <v>432172.36048412003</v>
      </c>
      <c r="E11" s="131">
        <v>418349.91520245001</v>
      </c>
      <c r="F11" s="60"/>
      <c r="G11" s="77"/>
    </row>
    <row r="12" spans="1:7" x14ac:dyDescent="0.2">
      <c r="A12" s="75"/>
      <c r="B12" s="76" t="s">
        <v>251</v>
      </c>
      <c r="C12" s="78" t="s">
        <v>252</v>
      </c>
      <c r="D12" s="122">
        <v>-35.954926950000001</v>
      </c>
      <c r="E12" s="131">
        <v>-86.654576090000006</v>
      </c>
      <c r="F12" s="60"/>
      <c r="G12" s="77"/>
    </row>
    <row r="13" spans="1:7" x14ac:dyDescent="0.2">
      <c r="A13" s="75"/>
      <c r="B13" s="76" t="s">
        <v>9</v>
      </c>
      <c r="C13" s="78" t="s">
        <v>253</v>
      </c>
      <c r="D13" s="122">
        <v>-624918.03805732995</v>
      </c>
      <c r="E13" s="131">
        <v>-626309.64430136001</v>
      </c>
      <c r="F13" s="60"/>
      <c r="G13" s="77"/>
    </row>
    <row r="14" spans="1:7" x14ac:dyDescent="0.2">
      <c r="A14" s="75"/>
      <c r="B14" s="76" t="s">
        <v>254</v>
      </c>
      <c r="C14" s="78" t="s">
        <v>255</v>
      </c>
      <c r="D14" s="122">
        <v>21827.771606310002</v>
      </c>
      <c r="E14" s="131">
        <v>18098.188463760001</v>
      </c>
      <c r="F14" s="60"/>
      <c r="G14" s="77"/>
    </row>
    <row r="15" spans="1:7" x14ac:dyDescent="0.2">
      <c r="A15" s="75"/>
      <c r="B15" s="76" t="s">
        <v>256</v>
      </c>
      <c r="C15" s="78" t="s">
        <v>257</v>
      </c>
      <c r="D15" s="122">
        <v>-78827.558040339994</v>
      </c>
      <c r="E15" s="131">
        <v>-79153.315486050007</v>
      </c>
      <c r="F15" s="60"/>
      <c r="G15" s="77"/>
    </row>
    <row r="16" spans="1:7" x14ac:dyDescent="0.2">
      <c r="A16" s="79"/>
      <c r="B16" s="80" t="s">
        <v>69</v>
      </c>
      <c r="C16" s="81" t="s">
        <v>258</v>
      </c>
      <c r="D16" s="122">
        <v>-6139.9835906600001</v>
      </c>
      <c r="E16" s="131">
        <v>58061.953118639998</v>
      </c>
      <c r="F16" s="60"/>
      <c r="G16" s="77"/>
    </row>
    <row r="17" spans="1:18" x14ac:dyDescent="0.2">
      <c r="A17" s="79"/>
      <c r="B17" s="80" t="s">
        <v>71</v>
      </c>
      <c r="C17" s="81" t="s">
        <v>259</v>
      </c>
      <c r="D17" s="122">
        <v>-2207.6068660300002</v>
      </c>
      <c r="E17" s="131">
        <v>-2568.14400041</v>
      </c>
      <c r="F17" s="60"/>
      <c r="G17" s="77"/>
    </row>
    <row r="18" spans="1:18" x14ac:dyDescent="0.2">
      <c r="A18" s="168" t="s">
        <v>260</v>
      </c>
      <c r="B18" s="169"/>
      <c r="C18" s="52" t="s">
        <v>261</v>
      </c>
      <c r="D18" s="74">
        <f>SUM(D19:D25)</f>
        <v>200594.01539787999</v>
      </c>
      <c r="E18" s="140">
        <f>SUM(E19:E25)</f>
        <v>175289.96435755002</v>
      </c>
      <c r="F18" s="60"/>
      <c r="G18" s="77"/>
    </row>
    <row r="19" spans="1:18" x14ac:dyDescent="0.2">
      <c r="A19" s="75"/>
      <c r="B19" s="76" t="s">
        <v>262</v>
      </c>
      <c r="C19" s="78" t="s">
        <v>263</v>
      </c>
      <c r="D19" s="122">
        <v>3229.6342029799998</v>
      </c>
      <c r="E19" s="131">
        <v>3358.5951525599999</v>
      </c>
      <c r="F19" s="60"/>
      <c r="G19" s="77"/>
    </row>
    <row r="20" spans="1:18" x14ac:dyDescent="0.2">
      <c r="A20" s="75"/>
      <c r="B20" s="76" t="s">
        <v>264</v>
      </c>
      <c r="C20" s="78" t="s">
        <v>265</v>
      </c>
      <c r="D20" s="122">
        <v>5199.2707152399998</v>
      </c>
      <c r="E20" s="131">
        <v>6158.6774288200004</v>
      </c>
      <c r="F20" s="60"/>
      <c r="G20" s="77"/>
    </row>
    <row r="21" spans="1:18" x14ac:dyDescent="0.2">
      <c r="A21" s="75"/>
      <c r="B21" s="80" t="s">
        <v>266</v>
      </c>
      <c r="C21" s="78" t="s">
        <v>267</v>
      </c>
      <c r="D21" s="122">
        <v>34332.97720542</v>
      </c>
      <c r="E21" s="131">
        <v>27813.138066759999</v>
      </c>
      <c r="F21" s="60"/>
      <c r="G21" s="77"/>
    </row>
    <row r="22" spans="1:18" x14ac:dyDescent="0.2">
      <c r="A22" s="75"/>
      <c r="B22" s="80" t="s">
        <v>268</v>
      </c>
      <c r="C22" s="78" t="s">
        <v>269</v>
      </c>
      <c r="D22" s="122">
        <v>29568.095428109998</v>
      </c>
      <c r="E22" s="131">
        <v>30731.596975010001</v>
      </c>
      <c r="F22" s="60"/>
      <c r="G22" s="77"/>
    </row>
    <row r="23" spans="1:18" x14ac:dyDescent="0.2">
      <c r="A23" s="75"/>
      <c r="B23" s="80" t="s">
        <v>270</v>
      </c>
      <c r="C23" s="48" t="s">
        <v>271</v>
      </c>
      <c r="D23" s="122">
        <v>44495.515589750001</v>
      </c>
      <c r="E23" s="131">
        <v>40336.692178539997</v>
      </c>
      <c r="F23" s="60"/>
      <c r="G23" s="77"/>
    </row>
    <row r="24" spans="1:18" x14ac:dyDescent="0.2">
      <c r="A24" s="79"/>
      <c r="B24" s="80" t="s">
        <v>272</v>
      </c>
      <c r="C24" s="78" t="s">
        <v>273</v>
      </c>
      <c r="D24" s="122">
        <v>53416.446469160001</v>
      </c>
      <c r="E24" s="131">
        <v>39961.857704790003</v>
      </c>
      <c r="F24" s="60"/>
      <c r="G24" s="77"/>
    </row>
    <row r="25" spans="1:18" x14ac:dyDescent="0.2">
      <c r="A25" s="79"/>
      <c r="B25" s="80" t="s">
        <v>274</v>
      </c>
      <c r="C25" s="81" t="s">
        <v>275</v>
      </c>
      <c r="D25" s="122">
        <v>30352.075787220001</v>
      </c>
      <c r="E25" s="131">
        <v>26929.406851070002</v>
      </c>
      <c r="F25" s="60"/>
      <c r="G25" s="77"/>
    </row>
    <row r="26" spans="1:18" s="8" customFormat="1" x14ac:dyDescent="0.2">
      <c r="A26" s="168" t="s">
        <v>276</v>
      </c>
      <c r="B26" s="169"/>
      <c r="C26" s="82" t="s">
        <v>277</v>
      </c>
      <c r="D26" s="74">
        <f>SUM(D27:D30)</f>
        <v>-1571.0584444999927</v>
      </c>
      <c r="E26" s="140">
        <f>SUM(E27:E30)</f>
        <v>-48503.923816729068</v>
      </c>
      <c r="F26" s="60"/>
      <c r="G26" s="7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83"/>
      <c r="B27" s="17" t="s">
        <v>278</v>
      </c>
      <c r="C27" s="48" t="s">
        <v>279</v>
      </c>
      <c r="D27" s="122">
        <v>17929.035783449999</v>
      </c>
      <c r="E27" s="131">
        <v>-4939.0569454300003</v>
      </c>
      <c r="F27" s="60"/>
      <c r="G27" s="7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84"/>
      <c r="B28" s="17" t="s">
        <v>280</v>
      </c>
      <c r="C28" s="85" t="s">
        <v>67</v>
      </c>
      <c r="D28" s="122">
        <v>76566.510184810002</v>
      </c>
      <c r="E28" s="131">
        <v>-87125.825318560004</v>
      </c>
      <c r="F28" s="60"/>
      <c r="G28" s="7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83"/>
      <c r="B29" s="17" t="s">
        <v>281</v>
      </c>
      <c r="C29" s="85" t="s">
        <v>283</v>
      </c>
      <c r="D29" s="122">
        <v>-99958.007308059998</v>
      </c>
      <c r="E29" s="131">
        <v>41429.331297620003</v>
      </c>
      <c r="F29" s="60"/>
      <c r="G29" s="7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83"/>
      <c r="B30" s="17" t="s">
        <v>282</v>
      </c>
      <c r="C30" s="85" t="s">
        <v>284</v>
      </c>
      <c r="D30" s="122">
        <v>3891.4028953000002</v>
      </c>
      <c r="E30" s="131">
        <v>2131.6271496409299</v>
      </c>
      <c r="F30" s="60"/>
      <c r="G30" s="7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">
      <c r="A31" s="168" t="s">
        <v>285</v>
      </c>
      <c r="B31" s="169"/>
      <c r="C31" s="86" t="s">
        <v>286</v>
      </c>
      <c r="D31" s="123">
        <f>SUM(D32:D35)</f>
        <v>-26755.011826619833</v>
      </c>
      <c r="E31" s="141">
        <f>SUM(E32:E35)</f>
        <v>-20727.780384260008</v>
      </c>
      <c r="F31" s="60"/>
      <c r="G31" s="77"/>
    </row>
    <row r="32" spans="1:18" x14ac:dyDescent="0.2">
      <c r="A32" s="87"/>
      <c r="B32" s="80" t="s">
        <v>10</v>
      </c>
      <c r="C32" s="78" t="s">
        <v>287</v>
      </c>
      <c r="D32" s="122">
        <v>-1965093.90091154</v>
      </c>
      <c r="E32" s="131">
        <v>-1913827.2331491001</v>
      </c>
      <c r="F32" s="60"/>
      <c r="G32" s="77"/>
    </row>
    <row r="33" spans="1:18" x14ac:dyDescent="0.2">
      <c r="A33" s="87"/>
      <c r="B33" s="80" t="s">
        <v>11</v>
      </c>
      <c r="C33" s="78" t="s">
        <v>288</v>
      </c>
      <c r="D33" s="122">
        <v>2234533.6055928902</v>
      </c>
      <c r="E33" s="131">
        <v>2200247.7675391301</v>
      </c>
      <c r="F33" s="60"/>
      <c r="G33" s="77"/>
    </row>
    <row r="34" spans="1:18" x14ac:dyDescent="0.2">
      <c r="A34" s="79"/>
      <c r="B34" s="80" t="s">
        <v>289</v>
      </c>
      <c r="C34" s="78" t="s">
        <v>290</v>
      </c>
      <c r="D34" s="122">
        <v>-271398.78275975998</v>
      </c>
      <c r="E34" s="131">
        <v>-288515.72293375997</v>
      </c>
      <c r="F34" s="60"/>
      <c r="G34" s="77"/>
    </row>
    <row r="35" spans="1:18" x14ac:dyDescent="0.2">
      <c r="A35" s="79"/>
      <c r="B35" s="80" t="s">
        <v>291</v>
      </c>
      <c r="C35" s="78" t="s">
        <v>292</v>
      </c>
      <c r="D35" s="122">
        <v>-24795.933748210002</v>
      </c>
      <c r="E35" s="131">
        <v>-18632.59184053</v>
      </c>
      <c r="F35" s="60"/>
      <c r="G35" s="77"/>
    </row>
    <row r="36" spans="1:18" x14ac:dyDescent="0.2">
      <c r="A36" s="168" t="s">
        <v>293</v>
      </c>
      <c r="B36" s="169"/>
      <c r="C36" s="86" t="s">
        <v>294</v>
      </c>
      <c r="D36" s="72">
        <f>SUM(D37:D40)</f>
        <v>96612.875535540006</v>
      </c>
      <c r="E36" s="139">
        <f>SUM(E37:E40)</f>
        <v>85584.817087999996</v>
      </c>
      <c r="F36" s="60"/>
      <c r="G36" s="77"/>
    </row>
    <row r="37" spans="1:18" s="8" customFormat="1" x14ac:dyDescent="0.2">
      <c r="A37" s="88"/>
      <c r="B37" s="17" t="s">
        <v>295</v>
      </c>
      <c r="C37" s="89" t="s">
        <v>296</v>
      </c>
      <c r="D37" s="122">
        <v>19402.918586489999</v>
      </c>
      <c r="E37" s="131">
        <v>16046.98958578</v>
      </c>
      <c r="F37" s="60"/>
      <c r="G37" s="77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8" customFormat="1" x14ac:dyDescent="0.2">
      <c r="A38" s="88"/>
      <c r="B38" s="17" t="s">
        <v>297</v>
      </c>
      <c r="C38" s="89" t="s">
        <v>298</v>
      </c>
      <c r="D38" s="122">
        <v>10495.93899355</v>
      </c>
      <c r="E38" s="131">
        <v>3459.7573354599999</v>
      </c>
      <c r="F38" s="60"/>
      <c r="G38" s="77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s="8" customFormat="1" x14ac:dyDescent="0.2">
      <c r="A39" s="88"/>
      <c r="B39" s="17" t="s">
        <v>299</v>
      </c>
      <c r="C39" s="89" t="s">
        <v>300</v>
      </c>
      <c r="D39" s="122">
        <v>56160.031017460002</v>
      </c>
      <c r="E39" s="131">
        <v>55976.83073768</v>
      </c>
      <c r="F39" s="60"/>
      <c r="G39" s="7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s="8" customFormat="1" ht="13.5" thickBot="1" x14ac:dyDescent="0.25">
      <c r="A40" s="90"/>
      <c r="B40" s="91" t="s">
        <v>301</v>
      </c>
      <c r="C40" s="92" t="s">
        <v>70</v>
      </c>
      <c r="D40" s="121">
        <v>10553.98693804</v>
      </c>
      <c r="E40" s="134">
        <v>10101.23942908</v>
      </c>
      <c r="F40" s="60"/>
      <c r="G40" s="7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176" t="s">
        <v>302</v>
      </c>
      <c r="B41" s="177"/>
      <c r="C41" s="93" t="s">
        <v>303</v>
      </c>
      <c r="D41" s="94">
        <f>D42+D45+D56</f>
        <v>5812794.8863739502</v>
      </c>
      <c r="E41" s="142">
        <f>E42+E45+E56</f>
        <v>5414508.7651366303</v>
      </c>
      <c r="F41" s="60"/>
      <c r="G41" s="77"/>
    </row>
    <row r="42" spans="1:18" s="8" customFormat="1" x14ac:dyDescent="0.2">
      <c r="A42" s="168" t="s">
        <v>304</v>
      </c>
      <c r="B42" s="169"/>
      <c r="C42" s="82" t="s">
        <v>305</v>
      </c>
      <c r="D42" s="74">
        <f>SUM(D43:D44)</f>
        <v>323114.80610401998</v>
      </c>
      <c r="E42" s="140">
        <f>SUM(E43:E44)</f>
        <v>299934.16708784003</v>
      </c>
      <c r="F42" s="60"/>
      <c r="G42" s="7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s="8" customFormat="1" x14ac:dyDescent="0.2">
      <c r="A43" s="95"/>
      <c r="B43" s="96" t="s">
        <v>306</v>
      </c>
      <c r="C43" s="97" t="s">
        <v>307</v>
      </c>
      <c r="D43" s="122">
        <v>68072.817404770001</v>
      </c>
      <c r="E43" s="131">
        <v>71825.218390070004</v>
      </c>
      <c r="F43" s="60"/>
      <c r="G43" s="7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s="8" customFormat="1" x14ac:dyDescent="0.2">
      <c r="A44" s="84"/>
      <c r="B44" s="17" t="s">
        <v>308</v>
      </c>
      <c r="C44" s="98" t="s">
        <v>309</v>
      </c>
      <c r="D44" s="122">
        <v>255041.98869925001</v>
      </c>
      <c r="E44" s="131">
        <v>228108.94869777001</v>
      </c>
      <c r="F44" s="60"/>
      <c r="G44" s="7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8" customFormat="1" x14ac:dyDescent="0.2">
      <c r="A45" s="168" t="s">
        <v>310</v>
      </c>
      <c r="B45" s="169"/>
      <c r="C45" s="82" t="s">
        <v>311</v>
      </c>
      <c r="D45" s="74">
        <f>SUM(D46:D55)</f>
        <v>3843714.4612085298</v>
      </c>
      <c r="E45" s="140">
        <f>SUM(E46:E55)</f>
        <v>3543181.7890556003</v>
      </c>
      <c r="F45" s="60"/>
      <c r="G45" s="7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8" customFormat="1" x14ac:dyDescent="0.2">
      <c r="A46" s="84"/>
      <c r="B46" s="17" t="s">
        <v>312</v>
      </c>
      <c r="C46" s="48" t="s">
        <v>313</v>
      </c>
      <c r="D46" s="122">
        <v>383966.75127802999</v>
      </c>
      <c r="E46" s="131">
        <v>340363.13163391</v>
      </c>
      <c r="F46" s="60"/>
      <c r="G46" s="7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84"/>
      <c r="B47" s="17" t="s">
        <v>314</v>
      </c>
      <c r="C47" s="98" t="s">
        <v>315</v>
      </c>
      <c r="D47" s="122">
        <v>198.17456412999999</v>
      </c>
      <c r="E47" s="131">
        <v>434.01658708999997</v>
      </c>
      <c r="F47" s="60"/>
      <c r="G47" s="77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84"/>
      <c r="B48" s="17" t="s">
        <v>12</v>
      </c>
      <c r="C48" s="98" t="s">
        <v>316</v>
      </c>
      <c r="D48" s="122">
        <v>3269158.2424444002</v>
      </c>
      <c r="E48" s="131">
        <v>3018756.0397780202</v>
      </c>
      <c r="F48" s="60"/>
      <c r="G48" s="7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84"/>
      <c r="B49" s="17" t="s">
        <v>317</v>
      </c>
      <c r="C49" s="98" t="s">
        <v>318</v>
      </c>
      <c r="D49" s="122">
        <v>3190.1728413800001</v>
      </c>
      <c r="E49" s="131">
        <v>3296.06463072</v>
      </c>
      <c r="F49" s="60"/>
      <c r="G49" s="7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x14ac:dyDescent="0.2">
      <c r="A50" s="84"/>
      <c r="B50" s="17" t="s">
        <v>319</v>
      </c>
      <c r="C50" s="98" t="s">
        <v>320</v>
      </c>
      <c r="D50" s="130">
        <v>0.7207306</v>
      </c>
      <c r="E50" s="143">
        <v>1.0880966000000001</v>
      </c>
      <c r="F50" s="60"/>
      <c r="G50" s="7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84"/>
      <c r="B51" s="17" t="s">
        <v>321</v>
      </c>
      <c r="C51" s="98" t="s">
        <v>322</v>
      </c>
      <c r="D51" s="120">
        <v>183.87178569</v>
      </c>
      <c r="E51" s="133">
        <v>212.4996735</v>
      </c>
      <c r="F51" s="60"/>
      <c r="G51" s="7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84"/>
      <c r="B52" s="17" t="s">
        <v>323</v>
      </c>
      <c r="C52" s="98" t="s">
        <v>324</v>
      </c>
      <c r="D52" s="122">
        <v>115207.69080765</v>
      </c>
      <c r="E52" s="131">
        <v>90637.917468889995</v>
      </c>
      <c r="F52" s="60"/>
      <c r="G52" s="7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84"/>
      <c r="B53" s="17" t="s">
        <v>325</v>
      </c>
      <c r="C53" s="49" t="s">
        <v>326</v>
      </c>
      <c r="D53" s="122">
        <v>71293.964388499997</v>
      </c>
      <c r="E53" s="131">
        <v>60816.194754839998</v>
      </c>
      <c r="F53" s="60"/>
      <c r="G53" s="7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84"/>
      <c r="B54" s="17" t="s">
        <v>327</v>
      </c>
      <c r="C54" s="99" t="s">
        <v>135</v>
      </c>
      <c r="D54" s="122">
        <v>514.87236815000006</v>
      </c>
      <c r="E54" s="131">
        <v>28664.836432029999</v>
      </c>
      <c r="F54" s="60"/>
      <c r="G54" s="7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84"/>
      <c r="B55" s="17" t="s">
        <v>328</v>
      </c>
      <c r="C55" s="89" t="s">
        <v>329</v>
      </c>
      <c r="D55" s="122">
        <v>0</v>
      </c>
      <c r="E55" s="131">
        <v>0</v>
      </c>
      <c r="F55" s="60"/>
      <c r="G55" s="7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8" t="s">
        <v>330</v>
      </c>
      <c r="B56" s="169"/>
      <c r="C56" s="100" t="s">
        <v>331</v>
      </c>
      <c r="D56" s="74">
        <f>SUM(D57:D95)</f>
        <v>1645965.6190614002</v>
      </c>
      <c r="E56" s="140">
        <f>SUM(E57:E95)</f>
        <v>1571392.8089931901</v>
      </c>
      <c r="F56" s="60"/>
      <c r="G56" s="7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01"/>
      <c r="B57" s="17" t="s">
        <v>332</v>
      </c>
      <c r="C57" s="49" t="s">
        <v>333</v>
      </c>
      <c r="D57" s="122">
        <v>36012.878413689999</v>
      </c>
      <c r="E57" s="131">
        <v>23297.472125870001</v>
      </c>
    </row>
    <row r="58" spans="1:18" s="8" customFormat="1" x14ac:dyDescent="0.2">
      <c r="A58" s="84"/>
      <c r="B58" s="17" t="s">
        <v>334</v>
      </c>
      <c r="C58" s="49" t="s">
        <v>335</v>
      </c>
      <c r="D58" s="122">
        <v>0</v>
      </c>
      <c r="E58" s="131">
        <v>0</v>
      </c>
      <c r="F58" s="60"/>
      <c r="G58" s="7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84"/>
      <c r="B59" s="17" t="s">
        <v>336</v>
      </c>
      <c r="C59" s="48" t="s">
        <v>337</v>
      </c>
      <c r="D59" s="122">
        <v>103160.01481705</v>
      </c>
      <c r="E59" s="131">
        <v>45986.979407489998</v>
      </c>
      <c r="F59" s="60"/>
      <c r="G59" s="7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84"/>
      <c r="B60" s="17" t="s">
        <v>338</v>
      </c>
      <c r="C60" s="49" t="s">
        <v>339</v>
      </c>
      <c r="D60" s="122">
        <v>16.178190220000001</v>
      </c>
      <c r="E60" s="131">
        <v>74.014478690000004</v>
      </c>
      <c r="F60" s="60"/>
      <c r="G60" s="7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84"/>
      <c r="B61" s="17" t="s">
        <v>340</v>
      </c>
      <c r="C61" s="49" t="s">
        <v>341</v>
      </c>
      <c r="D61" s="122">
        <v>96742.816275060002</v>
      </c>
      <c r="E61" s="131">
        <v>97247.520943950003</v>
      </c>
      <c r="F61" s="60"/>
      <c r="G61" s="7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84"/>
      <c r="B62" s="17" t="s">
        <v>342</v>
      </c>
      <c r="C62" s="49" t="s">
        <v>343</v>
      </c>
      <c r="D62" s="122">
        <v>20.590920000000001</v>
      </c>
      <c r="E62" s="131">
        <v>830.8934385</v>
      </c>
      <c r="F62" s="60"/>
      <c r="G62" s="7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84"/>
      <c r="B63" s="17" t="s">
        <v>344</v>
      </c>
      <c r="C63" s="48" t="s">
        <v>345</v>
      </c>
      <c r="D63" s="122">
        <v>51865.925715910002</v>
      </c>
      <c r="E63" s="131">
        <v>52075.240200350003</v>
      </c>
      <c r="F63" s="60"/>
      <c r="G63" s="7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84"/>
      <c r="B64" s="17" t="s">
        <v>346</v>
      </c>
      <c r="C64" s="48" t="s">
        <v>347</v>
      </c>
      <c r="D64" s="122">
        <v>16376.69980507</v>
      </c>
      <c r="E64" s="131">
        <v>16651.479562929999</v>
      </c>
      <c r="F64" s="60"/>
      <c r="G64" s="7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84"/>
      <c r="B65" s="17" t="s">
        <v>348</v>
      </c>
      <c r="C65" s="48" t="s">
        <v>349</v>
      </c>
      <c r="D65" s="122">
        <v>353.32736896</v>
      </c>
      <c r="E65" s="131">
        <v>151.48679059</v>
      </c>
      <c r="F65" s="60"/>
      <c r="G65" s="7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84"/>
      <c r="B66" s="17" t="s">
        <v>350</v>
      </c>
      <c r="C66" s="48" t="s">
        <v>351</v>
      </c>
      <c r="D66" s="122">
        <v>42013.852409239997</v>
      </c>
      <c r="E66" s="131">
        <v>40659.382162729999</v>
      </c>
      <c r="F66" s="60"/>
      <c r="G66" s="7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84"/>
      <c r="B67" s="17" t="s">
        <v>352</v>
      </c>
      <c r="C67" s="48" t="s">
        <v>353</v>
      </c>
      <c r="D67" s="122">
        <v>4812.7607524200002</v>
      </c>
      <c r="E67" s="131">
        <v>4736.8185035200004</v>
      </c>
      <c r="F67" s="60"/>
      <c r="G67" s="7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84"/>
      <c r="B68" s="17" t="s">
        <v>354</v>
      </c>
      <c r="C68" s="47" t="s">
        <v>164</v>
      </c>
      <c r="D68" s="122">
        <v>0</v>
      </c>
      <c r="E68" s="131">
        <v>0</v>
      </c>
      <c r="F68" s="60"/>
      <c r="G68" s="7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84"/>
      <c r="B69" s="17" t="s">
        <v>355</v>
      </c>
      <c r="C69" s="48" t="s">
        <v>166</v>
      </c>
      <c r="D69" s="122">
        <v>0</v>
      </c>
      <c r="E69" s="131">
        <v>0</v>
      </c>
      <c r="F69" s="60"/>
      <c r="G69" s="7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84"/>
      <c r="B70" s="17" t="s">
        <v>356</v>
      </c>
      <c r="C70" s="48" t="s">
        <v>357</v>
      </c>
      <c r="D70" s="122">
        <v>15.727038</v>
      </c>
      <c r="E70" s="131">
        <v>13.060898</v>
      </c>
      <c r="F70" s="60"/>
      <c r="G70" s="7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84"/>
      <c r="B71" s="17" t="s">
        <v>358</v>
      </c>
      <c r="C71" s="48" t="s">
        <v>36</v>
      </c>
      <c r="D71" s="125">
        <v>0</v>
      </c>
      <c r="E71" s="132">
        <v>0</v>
      </c>
      <c r="F71" s="60"/>
      <c r="G71" s="7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84"/>
      <c r="B72" s="17" t="s">
        <v>359</v>
      </c>
      <c r="C72" s="48" t="s">
        <v>171</v>
      </c>
      <c r="D72" s="124">
        <v>0</v>
      </c>
      <c r="E72" s="135">
        <v>0</v>
      </c>
      <c r="F72" s="60"/>
      <c r="G72" s="7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84"/>
      <c r="B73" s="17" t="s">
        <v>360</v>
      </c>
      <c r="C73" s="48" t="s">
        <v>173</v>
      </c>
      <c r="D73" s="124">
        <v>0</v>
      </c>
      <c r="E73" s="135">
        <v>0</v>
      </c>
      <c r="F73" s="60"/>
      <c r="G73" s="7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84"/>
      <c r="B74" s="17" t="s">
        <v>361</v>
      </c>
      <c r="C74" s="48" t="s">
        <v>362</v>
      </c>
      <c r="D74" s="122">
        <v>2164.8077704299999</v>
      </c>
      <c r="E74" s="131">
        <v>2112.0180948000002</v>
      </c>
      <c r="F74" s="60"/>
      <c r="G74" s="7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84"/>
      <c r="B75" s="17" t="s">
        <v>363</v>
      </c>
      <c r="C75" s="48" t="s">
        <v>364</v>
      </c>
      <c r="D75" s="122">
        <v>3293.6453196100001</v>
      </c>
      <c r="E75" s="131">
        <v>11730.4536432</v>
      </c>
      <c r="F75" s="60"/>
      <c r="G75" s="7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84"/>
      <c r="B76" s="17" t="s">
        <v>365</v>
      </c>
      <c r="C76" s="48" t="s">
        <v>366</v>
      </c>
      <c r="D76" s="122">
        <v>441.52811601000002</v>
      </c>
      <c r="E76" s="131">
        <v>878.58826531</v>
      </c>
      <c r="F76" s="60"/>
      <c r="G76" s="7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84"/>
      <c r="B77" s="17" t="s">
        <v>367</v>
      </c>
      <c r="C77" s="98" t="s">
        <v>368</v>
      </c>
      <c r="D77" s="120">
        <v>298569.99563800002</v>
      </c>
      <c r="E77" s="133">
        <v>290660.770532</v>
      </c>
      <c r="F77" s="60"/>
      <c r="G77" s="7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84"/>
      <c r="B78" s="17" t="s">
        <v>369</v>
      </c>
      <c r="C78" s="98" t="s">
        <v>370</v>
      </c>
      <c r="D78" s="122">
        <v>35855.304441300003</v>
      </c>
      <c r="E78" s="131">
        <v>31223.142752569998</v>
      </c>
      <c r="F78" s="60"/>
      <c r="G78" s="7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84"/>
      <c r="B79" s="17" t="s">
        <v>371</v>
      </c>
      <c r="C79" s="98" t="s">
        <v>372</v>
      </c>
      <c r="D79" s="122">
        <v>123.43382985</v>
      </c>
      <c r="E79" s="131">
        <v>111.52456828</v>
      </c>
      <c r="F79" s="60"/>
      <c r="G79" s="7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84"/>
      <c r="B80" s="17" t="s">
        <v>373</v>
      </c>
      <c r="C80" s="2" t="s">
        <v>183</v>
      </c>
      <c r="D80" s="122">
        <v>22551.470056990001</v>
      </c>
      <c r="E80" s="131">
        <v>22689.031794229999</v>
      </c>
      <c r="F80" s="60"/>
      <c r="G80" s="7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84"/>
      <c r="B81" s="17" t="s">
        <v>374</v>
      </c>
      <c r="C81" s="98" t="s">
        <v>375</v>
      </c>
      <c r="D81" s="122">
        <v>2041.32209584</v>
      </c>
      <c r="E81" s="131">
        <v>3127.39835765</v>
      </c>
      <c r="F81" s="60"/>
      <c r="G81" s="7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84"/>
      <c r="B82" s="17" t="s">
        <v>376</v>
      </c>
      <c r="C82" s="98" t="s">
        <v>377</v>
      </c>
      <c r="D82" s="120">
        <v>4.9999999999999998E-8</v>
      </c>
      <c r="E82" s="133">
        <v>0</v>
      </c>
      <c r="F82" s="60"/>
      <c r="G82" s="7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84"/>
      <c r="B83" s="17" t="s">
        <v>378</v>
      </c>
      <c r="C83" s="98" t="s">
        <v>379</v>
      </c>
      <c r="D83" s="122"/>
      <c r="E83" s="131">
        <v>0</v>
      </c>
      <c r="F83" s="60"/>
      <c r="G83" s="7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84"/>
      <c r="B84" s="17" t="s">
        <v>380</v>
      </c>
      <c r="C84" s="48" t="s">
        <v>191</v>
      </c>
      <c r="D84" s="122">
        <v>46289.465465920002</v>
      </c>
      <c r="E84" s="131">
        <v>81809.044437310004</v>
      </c>
      <c r="F84" s="60"/>
      <c r="G84" s="7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84"/>
      <c r="B85" s="17" t="s">
        <v>381</v>
      </c>
      <c r="C85" s="48" t="s">
        <v>382</v>
      </c>
      <c r="D85" s="122">
        <v>17.44197818</v>
      </c>
      <c r="E85" s="131">
        <v>8.12854937</v>
      </c>
      <c r="F85" s="60"/>
      <c r="G85" s="7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84"/>
      <c r="B86" s="17" t="s">
        <v>383</v>
      </c>
      <c r="C86" s="48" t="s">
        <v>384</v>
      </c>
      <c r="D86" s="122">
        <v>100.46164079</v>
      </c>
      <c r="E86" s="131">
        <v>4.6220099000000001</v>
      </c>
      <c r="F86" s="60"/>
      <c r="G86" s="7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84"/>
      <c r="B87" s="17" t="s">
        <v>385</v>
      </c>
      <c r="C87" s="48" t="s">
        <v>386</v>
      </c>
      <c r="D87" s="122">
        <v>289.40997419000001</v>
      </c>
      <c r="E87" s="131">
        <v>221.16101492000001</v>
      </c>
      <c r="F87" s="60"/>
      <c r="G87" s="7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84"/>
      <c r="B88" s="17" t="s">
        <v>387</v>
      </c>
      <c r="C88" s="48" t="s">
        <v>388</v>
      </c>
      <c r="D88" s="122">
        <v>10555.76420856</v>
      </c>
      <c r="E88" s="131">
        <v>7876.9489972600004</v>
      </c>
      <c r="F88" s="60"/>
      <c r="G88" s="7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84"/>
      <c r="B89" s="17" t="s">
        <v>389</v>
      </c>
      <c r="C89" s="48" t="s">
        <v>201</v>
      </c>
      <c r="D89" s="122">
        <v>43868.653534500001</v>
      </c>
      <c r="E89" s="131">
        <v>21240.656675499999</v>
      </c>
      <c r="F89" s="60"/>
      <c r="G89" s="7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84"/>
      <c r="B90" s="17" t="s">
        <v>390</v>
      </c>
      <c r="C90" s="58" t="s">
        <v>391</v>
      </c>
      <c r="D90" s="122">
        <v>319170.03092266998</v>
      </c>
      <c r="E90" s="131">
        <v>311326.72931385</v>
      </c>
      <c r="F90" s="60"/>
      <c r="G90" s="7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84"/>
      <c r="B91" s="17" t="s">
        <v>392</v>
      </c>
      <c r="C91" s="98" t="s">
        <v>393</v>
      </c>
      <c r="D91" s="122">
        <v>46506.576039630003</v>
      </c>
      <c r="E91" s="131">
        <v>45087.518840750003</v>
      </c>
      <c r="F91" s="60"/>
      <c r="G91" s="7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84"/>
      <c r="B92" s="17" t="s">
        <v>394</v>
      </c>
      <c r="C92" s="98" t="s">
        <v>395</v>
      </c>
      <c r="D92" s="122">
        <v>88987.780911160007</v>
      </c>
      <c r="E92" s="131">
        <v>86409.501261480007</v>
      </c>
      <c r="F92" s="60"/>
      <c r="G92" s="7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84"/>
      <c r="B93" s="17" t="s">
        <v>396</v>
      </c>
      <c r="C93" s="48" t="s">
        <v>397</v>
      </c>
      <c r="D93" s="122">
        <v>312098.06185807002</v>
      </c>
      <c r="E93" s="131">
        <v>299114.51054048998</v>
      </c>
      <c r="F93" s="60"/>
      <c r="G93" s="7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84"/>
      <c r="B94" s="17" t="s">
        <v>398</v>
      </c>
      <c r="C94" s="48" t="s">
        <v>399</v>
      </c>
      <c r="D94" s="122">
        <v>41128.793010120004</v>
      </c>
      <c r="E94" s="131">
        <v>55858.074089629998</v>
      </c>
      <c r="F94" s="60"/>
      <c r="G94" s="7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.5" thickBot="1" x14ac:dyDescent="0.25">
      <c r="A95" s="110"/>
      <c r="B95" s="111" t="s">
        <v>400</v>
      </c>
      <c r="C95" s="112" t="s">
        <v>401</v>
      </c>
      <c r="D95" s="121">
        <v>20520.90054391</v>
      </c>
      <c r="E95" s="134">
        <v>18178.636742070001</v>
      </c>
      <c r="F95" s="60"/>
      <c r="G95" s="60"/>
    </row>
    <row r="96" spans="1:18" x14ac:dyDescent="0.2">
      <c r="A96" s="116"/>
      <c r="B96" s="116"/>
      <c r="C96" s="117"/>
      <c r="D96" s="118"/>
      <c r="E96" s="119"/>
      <c r="F96" s="60"/>
      <c r="G96" s="60"/>
    </row>
    <row r="97" spans="1:6" ht="21" customHeight="1" x14ac:dyDescent="0.2">
      <c r="A97" s="127" t="s">
        <v>402</v>
      </c>
      <c r="B97" s="105"/>
      <c r="C97" s="109"/>
      <c r="D97" s="126" t="s">
        <v>2</v>
      </c>
      <c r="E97" s="102"/>
      <c r="F97" s="60"/>
    </row>
    <row r="98" spans="1:6" ht="18.75" customHeight="1" x14ac:dyDescent="0.2">
      <c r="A98" s="58"/>
      <c r="B98" s="58"/>
      <c r="D98" s="1"/>
      <c r="E98" s="102"/>
      <c r="F98" s="60"/>
    </row>
    <row r="99" spans="1:6" x14ac:dyDescent="0.2">
      <c r="C99" s="103"/>
      <c r="D99" s="104"/>
      <c r="E99" s="104"/>
      <c r="F99" s="103"/>
    </row>
    <row r="100" spans="1:6" x14ac:dyDescent="0.2">
      <c r="C100" s="103"/>
      <c r="D100" s="103"/>
      <c r="E100" s="103"/>
      <c r="F100" s="103"/>
    </row>
  </sheetData>
  <mergeCells count="15">
    <mergeCell ref="A56:B56"/>
    <mergeCell ref="A1:E1"/>
    <mergeCell ref="A2:E2"/>
    <mergeCell ref="A3:E3"/>
    <mergeCell ref="A42:B42"/>
    <mergeCell ref="A45:B45"/>
    <mergeCell ref="A5:B5"/>
    <mergeCell ref="A6:B6"/>
    <mergeCell ref="A7:B7"/>
    <mergeCell ref="A41:B41"/>
    <mergeCell ref="A18:B18"/>
    <mergeCell ref="A26:B26"/>
    <mergeCell ref="A31:B31"/>
    <mergeCell ref="A36:B3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Výkaz majetku a závazků AKTIVA</vt:lpstr>
      <vt:lpstr>Výkaz majetku a závazků PASIVA</vt:lpstr>
      <vt:lpstr>'Výkaz majetku a závazků AKTIVA'!Názvy_tisku</vt:lpstr>
      <vt:lpstr>'Výkaz majetku a závazků PASIVA'!Názvy_tisku</vt:lpstr>
      <vt:lpstr>'Výkaz majetku a závazků PASIVA'!Oblast_tisku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2025-09-22T12:20:00Z</cp:lastPrinted>
  <dcterms:created xsi:type="dcterms:W3CDTF">2012-09-11T11:36:23Z</dcterms:created>
  <dcterms:modified xsi:type="dcterms:W3CDTF">2025-12-04T09:41:50Z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TISK_2023 29.10.2024.xlsx</vt:lpwstr>
  </property>
</Properties>
</file>