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3350"/>
  </bookViews>
  <sheets>
    <sheet name="List1" sheetId="1" r:id="rId1"/>
    <sheet name="List2" sheetId="2" r:id="rId2"/>
    <sheet name="Lis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I173" i="1" l="1"/>
  <c r="H173" i="1"/>
  <c r="G172" i="1"/>
  <c r="E172" i="1"/>
  <c r="D172" i="1"/>
  <c r="G171" i="1"/>
  <c r="D171" i="1"/>
  <c r="G170" i="1"/>
  <c r="D170" i="1"/>
  <c r="G169" i="1"/>
  <c r="G168" i="1"/>
  <c r="G167" i="1"/>
  <c r="D167" i="1"/>
  <c r="G166" i="1"/>
  <c r="D166" i="1"/>
  <c r="G165" i="1"/>
  <c r="D165" i="1"/>
  <c r="G164" i="1"/>
  <c r="G163" i="1"/>
  <c r="G162" i="1"/>
  <c r="D162" i="1"/>
  <c r="G161" i="1"/>
  <c r="D161" i="1"/>
  <c r="G160" i="1"/>
  <c r="D160" i="1"/>
  <c r="G159" i="1"/>
  <c r="D159" i="1"/>
  <c r="G158" i="1"/>
  <c r="D158" i="1"/>
  <c r="G157" i="1"/>
  <c r="D157" i="1"/>
  <c r="G156" i="1"/>
  <c r="G155" i="1"/>
  <c r="G154" i="1"/>
  <c r="E154" i="1"/>
  <c r="D154" i="1"/>
  <c r="G153" i="1"/>
  <c r="D153" i="1"/>
  <c r="G152" i="1"/>
  <c r="G151" i="1"/>
  <c r="D151" i="1"/>
  <c r="G150" i="1"/>
  <c r="D150" i="1"/>
  <c r="G149" i="1"/>
  <c r="D149" i="1"/>
  <c r="G148" i="1"/>
  <c r="D148" i="1"/>
  <c r="G147" i="1"/>
  <c r="D147" i="1"/>
  <c r="G146" i="1"/>
  <c r="D146" i="1"/>
  <c r="G145" i="1"/>
  <c r="G144" i="1"/>
  <c r="D144" i="1"/>
  <c r="G143" i="1"/>
  <c r="D143" i="1"/>
  <c r="G142" i="1"/>
  <c r="D142" i="1"/>
  <c r="G141" i="1"/>
  <c r="D141" i="1"/>
  <c r="G140" i="1"/>
  <c r="G139" i="1"/>
  <c r="D139" i="1"/>
  <c r="G138" i="1"/>
  <c r="D138" i="1"/>
  <c r="G137" i="1"/>
  <c r="D137" i="1"/>
  <c r="D136" i="1"/>
  <c r="G135" i="1"/>
  <c r="G134" i="1"/>
  <c r="D134" i="1"/>
  <c r="G133" i="1"/>
  <c r="D133" i="1"/>
  <c r="G132" i="1"/>
  <c r="D132" i="1"/>
  <c r="G131" i="1"/>
  <c r="D131" i="1"/>
  <c r="G130" i="1"/>
  <c r="D130" i="1"/>
  <c r="G129" i="1"/>
  <c r="D129" i="1"/>
  <c r="G128" i="1"/>
  <c r="G127" i="1"/>
  <c r="G126" i="1"/>
  <c r="D126" i="1"/>
  <c r="G125" i="1"/>
  <c r="E125" i="1"/>
  <c r="D125" i="1"/>
  <c r="G124" i="1"/>
  <c r="D124" i="1"/>
  <c r="G123" i="1"/>
  <c r="D123" i="1"/>
  <c r="G122" i="1"/>
  <c r="D122" i="1"/>
  <c r="G121" i="1"/>
  <c r="G120" i="1"/>
  <c r="G119" i="1"/>
  <c r="G118" i="1"/>
  <c r="G117" i="1"/>
  <c r="D117" i="1"/>
  <c r="G116" i="1"/>
  <c r="G115" i="1"/>
  <c r="D115" i="1"/>
  <c r="G114" i="1"/>
  <c r="D114" i="1"/>
  <c r="G113" i="1"/>
  <c r="D113" i="1"/>
  <c r="G112" i="1"/>
  <c r="E112" i="1"/>
  <c r="D112" i="1"/>
  <c r="G111" i="1"/>
  <c r="G110" i="1"/>
  <c r="D110" i="1"/>
  <c r="G109" i="1"/>
  <c r="D109" i="1"/>
  <c r="G108" i="1"/>
  <c r="D108" i="1"/>
  <c r="G107" i="1"/>
  <c r="D107" i="1"/>
  <c r="G106" i="1"/>
  <c r="G105" i="1"/>
  <c r="D105" i="1"/>
  <c r="G104" i="1"/>
  <c r="D104" i="1"/>
  <c r="G103" i="1"/>
  <c r="D103" i="1"/>
  <c r="G102" i="1"/>
  <c r="D102" i="1"/>
  <c r="G101" i="1"/>
  <c r="D101" i="1"/>
  <c r="G100" i="1"/>
  <c r="D100" i="1"/>
  <c r="G99" i="1"/>
  <c r="D99" i="1"/>
  <c r="G98" i="1"/>
  <c r="D98" i="1"/>
  <c r="G97" i="1"/>
  <c r="D97" i="1"/>
  <c r="G96" i="1"/>
  <c r="E96" i="1"/>
  <c r="D96" i="1"/>
  <c r="G95" i="1"/>
  <c r="E95" i="1"/>
  <c r="D95" i="1"/>
  <c r="G94" i="1"/>
  <c r="D94" i="1"/>
  <c r="G93" i="1"/>
  <c r="D93" i="1"/>
  <c r="G92" i="1"/>
  <c r="D92" i="1"/>
  <c r="G91" i="1"/>
  <c r="G90" i="1"/>
  <c r="J89" i="1"/>
  <c r="G89" i="1"/>
  <c r="E89" i="1"/>
  <c r="D89" i="1" s="1"/>
  <c r="G88" i="1"/>
  <c r="G87" i="1"/>
  <c r="D87" i="1"/>
  <c r="G86" i="1"/>
  <c r="D86" i="1"/>
  <c r="G85" i="1"/>
  <c r="D85" i="1"/>
  <c r="G84" i="1"/>
  <c r="D84" i="1"/>
  <c r="G83" i="1"/>
  <c r="G82" i="1"/>
  <c r="G81" i="1"/>
  <c r="D81" i="1"/>
  <c r="G80" i="1"/>
  <c r="G79" i="1"/>
  <c r="D79" i="1"/>
  <c r="G78" i="1"/>
  <c r="D78" i="1"/>
  <c r="G77" i="1"/>
  <c r="D77" i="1"/>
  <c r="G76" i="1"/>
  <c r="D76" i="1"/>
  <c r="G75" i="1"/>
  <c r="D75" i="1"/>
  <c r="D74" i="1"/>
  <c r="G73" i="1"/>
  <c r="D73" i="1"/>
  <c r="G72" i="1"/>
  <c r="D72" i="1"/>
  <c r="G71" i="1"/>
  <c r="D71" i="1"/>
  <c r="G70" i="1"/>
  <c r="D70" i="1"/>
  <c r="G69" i="1"/>
  <c r="G68" i="1"/>
  <c r="G67" i="1"/>
  <c r="D67" i="1"/>
  <c r="G66" i="1"/>
  <c r="D66" i="1"/>
  <c r="G65" i="1"/>
  <c r="D65" i="1"/>
  <c r="G64" i="1"/>
  <c r="D64" i="1"/>
  <c r="G63" i="1"/>
  <c r="G62" i="1"/>
  <c r="D62" i="1"/>
  <c r="G61" i="1"/>
  <c r="D61" i="1"/>
  <c r="G60" i="1"/>
  <c r="D60" i="1"/>
  <c r="G59" i="1"/>
  <c r="D59" i="1"/>
  <c r="G58" i="1"/>
  <c r="E58" i="1"/>
  <c r="D58" i="1"/>
  <c r="G57" i="1"/>
  <c r="E57" i="1"/>
  <c r="D57" i="1"/>
  <c r="G56" i="1"/>
  <c r="D56" i="1"/>
  <c r="G55" i="1"/>
  <c r="D55" i="1"/>
  <c r="G54" i="1"/>
  <c r="D54" i="1"/>
  <c r="G53" i="1"/>
  <c r="E53" i="1"/>
  <c r="E173" i="1" s="1"/>
  <c r="D53" i="1"/>
  <c r="G52" i="1"/>
  <c r="D52" i="1"/>
  <c r="G51" i="1"/>
  <c r="D51" i="1"/>
  <c r="G50" i="1"/>
  <c r="D50" i="1"/>
  <c r="G49" i="1"/>
  <c r="G48" i="1"/>
  <c r="D48" i="1"/>
  <c r="G47" i="1"/>
  <c r="D47" i="1"/>
  <c r="G46" i="1"/>
  <c r="D46" i="1"/>
  <c r="G45" i="1"/>
  <c r="D45" i="1"/>
  <c r="G44" i="1"/>
  <c r="D44" i="1"/>
  <c r="G43" i="1"/>
  <c r="D43" i="1"/>
  <c r="G42" i="1"/>
  <c r="D42" i="1"/>
  <c r="G41" i="1"/>
  <c r="D41" i="1"/>
  <c r="G40" i="1"/>
  <c r="D40" i="1"/>
  <c r="G39" i="1"/>
  <c r="D39" i="1"/>
  <c r="G38" i="1"/>
  <c r="E38" i="1"/>
  <c r="D38" i="1"/>
  <c r="G37" i="1"/>
  <c r="D37" i="1"/>
  <c r="G36" i="1"/>
  <c r="D36" i="1"/>
  <c r="G35" i="1"/>
  <c r="D35" i="1"/>
  <c r="G34" i="1"/>
  <c r="D34" i="1"/>
  <c r="G33" i="1"/>
  <c r="D33" i="1"/>
  <c r="G32" i="1"/>
  <c r="D32" i="1"/>
  <c r="G31" i="1"/>
  <c r="D31" i="1"/>
  <c r="G30" i="1"/>
  <c r="D30" i="1"/>
  <c r="G29" i="1"/>
  <c r="G28" i="1"/>
  <c r="D28" i="1"/>
  <c r="G27" i="1"/>
  <c r="G26" i="1"/>
  <c r="D26" i="1"/>
  <c r="G25" i="1"/>
  <c r="G24" i="1"/>
  <c r="J23" i="1"/>
  <c r="G23" i="1"/>
  <c r="D23" i="1"/>
  <c r="G22" i="1"/>
  <c r="D22" i="1"/>
  <c r="G21" i="1"/>
  <c r="D21" i="1"/>
  <c r="G20" i="1"/>
  <c r="D20" i="1"/>
  <c r="G19" i="1"/>
  <c r="G18" i="1"/>
  <c r="D18" i="1"/>
  <c r="G17" i="1"/>
  <c r="D17" i="1"/>
  <c r="G16" i="1"/>
  <c r="D16" i="1"/>
  <c r="G15" i="1"/>
  <c r="D15" i="1"/>
  <c r="G14" i="1"/>
  <c r="D14" i="1"/>
  <c r="G13" i="1"/>
  <c r="D13" i="1"/>
  <c r="G12" i="1"/>
  <c r="D12" i="1"/>
  <c r="G11" i="1"/>
  <c r="D11" i="1"/>
  <c r="G10" i="1"/>
  <c r="D10" i="1"/>
  <c r="G9" i="1"/>
  <c r="G8" i="1"/>
  <c r="D8" i="1"/>
  <c r="G7" i="1"/>
  <c r="G6" i="1"/>
  <c r="G5" i="1"/>
  <c r="G4" i="1"/>
  <c r="G3" i="1"/>
  <c r="D3" i="1"/>
</calcChain>
</file>

<file path=xl/sharedStrings.xml><?xml version="1.0" encoding="utf-8"?>
<sst xmlns="http://schemas.openxmlformats.org/spreadsheetml/2006/main" count="353" uniqueCount="181">
  <si>
    <t>Nákup (příjem na sklad) kancelářského materiálu v roce 2014</t>
  </si>
  <si>
    <t>Spotřeba (výdej ze skladu) kancelářského materiálu v roce 2014</t>
  </si>
  <si>
    <t xml:space="preserve">kód zboží </t>
  </si>
  <si>
    <t xml:space="preserve">název zboží </t>
  </si>
  <si>
    <t>mj.</t>
  </si>
  <si>
    <t>průměrná cena za m.j. Kč</t>
  </si>
  <si>
    <t>počet nakoupených m.j.</t>
  </si>
  <si>
    <t>celkem nakoupeno v Kč</t>
  </si>
  <si>
    <t>průměrná cena za m.j. v Kč</t>
  </si>
  <si>
    <t xml:space="preserve">počet vydaných kusů </t>
  </si>
  <si>
    <t>spotřeba (výdej ze skladu) celkem v Kč</t>
  </si>
  <si>
    <t>nákup (příjem na sklad) v roce 2014 celkem v Kč</t>
  </si>
  <si>
    <t>Bloček neon</t>
  </si>
  <si>
    <t>ks</t>
  </si>
  <si>
    <t>Blok  - Krouž. zápis. A 6</t>
  </si>
  <si>
    <t>Blok - Kniha s boč.spirálou</t>
  </si>
  <si>
    <t>Blok - Krouž. záznam. A 5</t>
  </si>
  <si>
    <t>Blok - Notýsek</t>
  </si>
  <si>
    <t>Blok - Sešit linkovaný</t>
  </si>
  <si>
    <t>Blok - Sešity A 4</t>
  </si>
  <si>
    <t>Blok - špalík točený</t>
  </si>
  <si>
    <t>Blok A 4 spir.</t>
  </si>
  <si>
    <t>Blok A 5 Universal</t>
  </si>
  <si>
    <t>Blok A 6</t>
  </si>
  <si>
    <t>BLOK FLIPCHART</t>
  </si>
  <si>
    <t>Blok Kores 50x40</t>
  </si>
  <si>
    <t>Box</t>
  </si>
  <si>
    <t xml:space="preserve">Box archivní </t>
  </si>
  <si>
    <t xml:space="preserve">BOX KARTOTÉČNÍ </t>
  </si>
  <si>
    <t>Color Copy A3</t>
  </si>
  <si>
    <t>bal</t>
  </si>
  <si>
    <t>Datumka</t>
  </si>
  <si>
    <t>Děrovač</t>
  </si>
  <si>
    <t>Děrovačka</t>
  </si>
  <si>
    <t>Desky</t>
  </si>
  <si>
    <t>Desky - klip 601 s.</t>
  </si>
  <si>
    <t>Desky 2 x A4 klip</t>
  </si>
  <si>
    <t>Desky 3 chlop.</t>
  </si>
  <si>
    <t>Desky kov. klip</t>
  </si>
  <si>
    <t>Desky na protokoly</t>
  </si>
  <si>
    <t>Desky plast</t>
  </si>
  <si>
    <t>Desky pres guma</t>
  </si>
  <si>
    <t xml:space="preserve">Desky průhl. </t>
  </si>
  <si>
    <t>Desky průhledné zav.</t>
  </si>
  <si>
    <t>Desky s tkanicí</t>
  </si>
  <si>
    <t>Desky TIM</t>
  </si>
  <si>
    <t>DESKY TIM  S DRUKEM A5</t>
  </si>
  <si>
    <t>Desky TIM 4 kr.</t>
  </si>
  <si>
    <t>Desky TIM guma</t>
  </si>
  <si>
    <t>Desky zavěs. Gama</t>
  </si>
  <si>
    <t>Desky zip + blok</t>
  </si>
  <si>
    <t>Diář</t>
  </si>
  <si>
    <t>Drátěný kalíšek</t>
  </si>
  <si>
    <t>Drátky</t>
  </si>
  <si>
    <t>Etiketa na pořadače</t>
  </si>
  <si>
    <t>Fix</t>
  </si>
  <si>
    <t xml:space="preserve">Folie krycí </t>
  </si>
  <si>
    <t>Guma</t>
  </si>
  <si>
    <t>Gumičky</t>
  </si>
  <si>
    <t>Houba gelová</t>
  </si>
  <si>
    <t>Houba mag. tab.</t>
  </si>
  <si>
    <t>HŘEBEN KROUŽEK</t>
  </si>
  <si>
    <t>Izolepa velká</t>
  </si>
  <si>
    <t>Kalendář</t>
  </si>
  <si>
    <t>Kalkulačka</t>
  </si>
  <si>
    <t>Karton  A 4</t>
  </si>
  <si>
    <t>Karton A 3</t>
  </si>
  <si>
    <t>Karton košilky</t>
  </si>
  <si>
    <t>Klip drátěný</t>
  </si>
  <si>
    <t>Kniha na poštu</t>
  </si>
  <si>
    <t>Korekční strojek</t>
  </si>
  <si>
    <t>Krab. spis. guma</t>
  </si>
  <si>
    <t>Krabice archivní</t>
  </si>
  <si>
    <t>Krouž. zápisník</t>
  </si>
  <si>
    <t>Laminovací folie</t>
  </si>
  <si>
    <t>Lep. páska</t>
  </si>
  <si>
    <t>Lepidlo Herodes</t>
  </si>
  <si>
    <t xml:space="preserve">Lepidlo Kores. </t>
  </si>
  <si>
    <t>Magnet</t>
  </si>
  <si>
    <t>Mapa s jed. klopní</t>
  </si>
  <si>
    <t>Maz. vodička</t>
  </si>
  <si>
    <t>Miska-spony</t>
  </si>
  <si>
    <t>Motouz umělý</t>
  </si>
  <si>
    <t>MZDOVÁ OBÁLKA</t>
  </si>
  <si>
    <t>Náplň Parker</t>
  </si>
  <si>
    <t>Nástěnka</t>
  </si>
  <si>
    <t>NÁSTĚNKA V.</t>
  </si>
  <si>
    <t>Nůžky</t>
  </si>
  <si>
    <t>Obal - L okno</t>
  </si>
  <si>
    <t>Obal Euro</t>
  </si>
  <si>
    <t>Obal-disketa</t>
  </si>
  <si>
    <t>obálka A3</t>
  </si>
  <si>
    <t>Obálka bubl. A4</t>
  </si>
  <si>
    <t>Obálka bublinková</t>
  </si>
  <si>
    <t>Obálka č. 4</t>
  </si>
  <si>
    <t>Obálka č. 5  bílá</t>
  </si>
  <si>
    <t>Obálka č. 6</t>
  </si>
  <si>
    <t>OBÁLKA DORUČ.</t>
  </si>
  <si>
    <t>Obálka podl. bez oken</t>
  </si>
  <si>
    <t>Obálka s tkanin.</t>
  </si>
  <si>
    <t>Obálky</t>
  </si>
  <si>
    <t xml:space="preserve">Odvíječ stolní </t>
  </si>
  <si>
    <t>Ořezávátko</t>
  </si>
  <si>
    <t>Otvírač dopisů</t>
  </si>
  <si>
    <t>Pap. krab. arch.</t>
  </si>
  <si>
    <t>Papír A 3 90 g</t>
  </si>
  <si>
    <t>Papír A4</t>
  </si>
  <si>
    <t>papír H</t>
  </si>
  <si>
    <t>Papír photo</t>
  </si>
  <si>
    <t>Papír skládaný</t>
  </si>
  <si>
    <t>Papír. pytel</t>
  </si>
  <si>
    <t>Páska kalkul.</t>
  </si>
  <si>
    <t>Páska oboustr.</t>
  </si>
  <si>
    <t>Podložka klip.</t>
  </si>
  <si>
    <t>Podpisová kniha</t>
  </si>
  <si>
    <t>Poduška</t>
  </si>
  <si>
    <t>Popisovač</t>
  </si>
  <si>
    <t>Pořadač</t>
  </si>
  <si>
    <t>Pořadač 4 kr.</t>
  </si>
  <si>
    <t>Pořadač 8 cm</t>
  </si>
  <si>
    <t>Pořadač arch.</t>
  </si>
  <si>
    <t>Post. tas. B 4 a dno</t>
  </si>
  <si>
    <t>Pravítko 30 cm</t>
  </si>
  <si>
    <t>Propis. čína</t>
  </si>
  <si>
    <t>Prospekt + klopa</t>
  </si>
  <si>
    <t>Průhl. desky A 5</t>
  </si>
  <si>
    <t>připínáčky</t>
  </si>
  <si>
    <t>Razítková barva č.</t>
  </si>
  <si>
    <t>Rozdr. čísel. 1 - 31</t>
  </si>
  <si>
    <t>Rozdružovač Centra</t>
  </si>
  <si>
    <t>Rozdružovač jazyk</t>
  </si>
  <si>
    <t>Rozešívačka</t>
  </si>
  <si>
    <t>Rozlišovač</t>
  </si>
  <si>
    <t>Rychl. s průhl. des.</t>
  </si>
  <si>
    <t>Rychlov. úchyt.</t>
  </si>
  <si>
    <t>Rychlov. zavěs.</t>
  </si>
  <si>
    <t>Rychlovazač</t>
  </si>
  <si>
    <t>Rychlovazač zav.</t>
  </si>
  <si>
    <t>Sáčky</t>
  </si>
  <si>
    <t>Samolep. kartičky</t>
  </si>
  <si>
    <t>Sešívač velký</t>
  </si>
  <si>
    <t>Sešívačka</t>
  </si>
  <si>
    <t>Set techo</t>
  </si>
  <si>
    <t>SET TECHO KOŽ.</t>
  </si>
  <si>
    <t>Spony 50mm krabička</t>
  </si>
  <si>
    <t>Spony 75 mm krab</t>
  </si>
  <si>
    <t>Spony krab.</t>
  </si>
  <si>
    <t>Šanon A 5</t>
  </si>
  <si>
    <t>Špendlíky</t>
  </si>
  <si>
    <t>Štítek laiser</t>
  </si>
  <si>
    <t>Štítek samolepící arch</t>
  </si>
  <si>
    <t>Tabel. papír 250 x 12 krab.</t>
  </si>
  <si>
    <t>Tácky</t>
  </si>
  <si>
    <t>Trikolora</t>
  </si>
  <si>
    <t>Tuha do mikrotužky</t>
  </si>
  <si>
    <t>Tuhy do versatilek</t>
  </si>
  <si>
    <t>Tužka - Keram. náplň</t>
  </si>
  <si>
    <t>Tužka - Mikrokeramická pera</t>
  </si>
  <si>
    <t>Tužka - Mikrotužka</t>
  </si>
  <si>
    <t xml:space="preserve">Tužka - náplň čína modrá </t>
  </si>
  <si>
    <t>Tužka - náplň gelová</t>
  </si>
  <si>
    <t>Tužka - propis.</t>
  </si>
  <si>
    <t>Tužka - Propis. s pruž.</t>
  </si>
  <si>
    <t>Tužka - Versatilka</t>
  </si>
  <si>
    <t xml:space="preserve">Tužka kores </t>
  </si>
  <si>
    <t>Tužka náplň</t>
  </si>
  <si>
    <t>Tužka obyč.</t>
  </si>
  <si>
    <t>Vázací lišta</t>
  </si>
  <si>
    <t>Vizitkář</t>
  </si>
  <si>
    <t>Vizitkář rotační</t>
  </si>
  <si>
    <t>Vložka A 4</t>
  </si>
  <si>
    <t>Vložka A 5</t>
  </si>
  <si>
    <t>Vložky do vizit.</t>
  </si>
  <si>
    <t>Záz. kniha A 5</t>
  </si>
  <si>
    <t>Zázn. knihla lin. A 4</t>
  </si>
  <si>
    <t>Zebra štítek 76x25</t>
  </si>
  <si>
    <t>Zebra štítek 84mm x 74m</t>
  </si>
  <si>
    <t>Značkovač 8816</t>
  </si>
  <si>
    <t>Značkovač 8859/4</t>
  </si>
  <si>
    <t>Zvýrazňovač</t>
  </si>
  <si>
    <t>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</si>
</sst>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\ _K_č_-;\-* #,##0\ _K_č_-;_-* &quot;-&quot;\ _K_č_-;_-@_-"/>
    <numFmt numFmtId="43" formatCode="_-* #,##0.00\ _K_č_-;\-* #,##0.00\ _K_č_-;_-* &quot;-&quot;??\ _K_č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 style="medium">
        <color theme="4" tint="0.39988402966399123"/>
      </left>
      <right/>
      <top style="medium">
        <color theme="4" tint="0.39991454817346722"/>
      </top>
      <bottom style="hair">
        <color theme="4" tint="0.39985351115451523"/>
      </bottom>
      <diagonal/>
    </border>
    <border>
      <left/>
      <right/>
      <top style="medium">
        <color theme="4" tint="0.39991454817346722"/>
      </top>
      <bottom style="hair">
        <color theme="4" tint="0.39985351115451523"/>
      </bottom>
      <diagonal/>
    </border>
    <border>
      <left/>
      <right style="medium">
        <color theme="4" tint="0.39985351115451523"/>
      </right>
      <top style="medium">
        <color theme="4" tint="0.39991454817346722"/>
      </top>
      <bottom style="hair">
        <color theme="4" tint="0.39985351115451523"/>
      </bottom>
      <diagonal/>
    </border>
    <border>
      <left style="medium">
        <color theme="4" tint="0.39985351115451523"/>
      </left>
      <right/>
      <top style="medium">
        <color theme="4" tint="0.39988402966399123"/>
      </top>
      <bottom style="hair">
        <color theme="4" tint="0.39982299264503923"/>
      </bottom>
      <diagonal/>
    </border>
    <border>
      <left/>
      <right/>
      <top style="medium">
        <color theme="4" tint="0.39988402966399123"/>
      </top>
      <bottom style="hair">
        <color theme="4" tint="0.39982299264503923"/>
      </bottom>
      <diagonal/>
    </border>
    <border>
      <left/>
      <right style="medium">
        <color theme="4" tint="0.39985351115451523"/>
      </right>
      <top style="medium">
        <color theme="4" tint="0.39988402966399123"/>
      </top>
      <bottom style="hair">
        <color theme="4" tint="0.39982299264503923"/>
      </bottom>
      <diagonal/>
    </border>
    <border>
      <left/>
      <right/>
      <top/>
      <bottom style="medium">
        <color theme="4" tint="0.39994506668294322"/>
      </bottom>
      <diagonal/>
    </border>
    <border>
      <left style="medium">
        <color theme="4" tint="0.39994506668294322"/>
      </left>
      <right style="thin">
        <color theme="4" tint="0.39994506668294322"/>
      </right>
      <top style="medium">
        <color theme="4" tint="0.39994506668294322"/>
      </top>
      <bottom style="medium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medium">
        <color theme="4" tint="0.39994506668294322"/>
      </top>
      <bottom style="medium">
        <color theme="4" tint="0.39994506668294322"/>
      </bottom>
      <diagonal/>
    </border>
    <border>
      <left style="thin">
        <color theme="4" tint="0.39994506668294322"/>
      </left>
      <right/>
      <top style="medium">
        <color theme="4" tint="0.39994506668294322"/>
      </top>
      <bottom style="medium">
        <color theme="4" tint="0.39994506668294322"/>
      </bottom>
      <diagonal/>
    </border>
    <border>
      <left style="medium">
        <color theme="4" tint="0.39988402966399123"/>
      </left>
      <right style="thin">
        <color theme="4" tint="0.39994506668294322"/>
      </right>
      <top/>
      <bottom style="medium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 style="medium">
        <color theme="4" tint="0.39994506668294322"/>
      </bottom>
      <diagonal/>
    </border>
    <border>
      <left style="thin">
        <color theme="4" tint="0.39994506668294322"/>
      </left>
      <right style="medium">
        <color theme="4" tint="0.39985351115451523"/>
      </right>
      <top/>
      <bottom style="medium">
        <color theme="4" tint="0.39994506668294322"/>
      </bottom>
      <diagonal/>
    </border>
    <border>
      <left style="medium">
        <color theme="4" tint="0.39985351115451523"/>
      </left>
      <right style="thin">
        <color theme="4" tint="0.39994506668294322"/>
      </right>
      <top/>
      <bottom style="medium">
        <color theme="4" tint="0.39994506668294322"/>
      </bottom>
      <diagonal/>
    </border>
    <border>
      <left/>
      <right style="medium">
        <color theme="4" tint="0.39991454817346722"/>
      </right>
      <top style="medium">
        <color theme="4" tint="0.39994506668294322"/>
      </top>
      <bottom style="medium">
        <color theme="4" tint="0.39994506668294322"/>
      </bottom>
      <diagonal/>
    </border>
    <border>
      <left style="thin">
        <color theme="4" tint="0.39991454817346722"/>
      </left>
      <right style="thin">
        <color theme="4" tint="0.39991454817346722"/>
      </right>
      <top style="medium">
        <color theme="4" tint="0.39994506668294322"/>
      </top>
      <bottom style="hair">
        <color theme="4" tint="0.59996337778862885"/>
      </bottom>
      <diagonal/>
    </border>
    <border>
      <left style="thin">
        <color theme="4" tint="0.39991454817346722"/>
      </left>
      <right/>
      <top style="medium">
        <color theme="4" tint="0.39994506668294322"/>
      </top>
      <bottom style="hair">
        <color theme="4" tint="0.59996337778862885"/>
      </bottom>
      <diagonal/>
    </border>
    <border>
      <left style="medium">
        <color theme="4" tint="0.39988402966399123"/>
      </left>
      <right style="thin">
        <color theme="4" tint="0.39991454817346722"/>
      </right>
      <top style="medium">
        <color theme="4" tint="0.39994506668294322"/>
      </top>
      <bottom style="hair">
        <color theme="4" tint="0.59996337778862885"/>
      </bottom>
      <diagonal/>
    </border>
    <border>
      <left style="thin">
        <color theme="4" tint="0.39991454817346722"/>
      </left>
      <right style="medium">
        <color theme="4" tint="0.39985351115451523"/>
      </right>
      <top style="medium">
        <color theme="4" tint="0.39994506668294322"/>
      </top>
      <bottom style="hair">
        <color theme="4" tint="0.59996337778862885"/>
      </bottom>
      <diagonal/>
    </border>
    <border>
      <left style="medium">
        <color theme="4" tint="0.39985351115451523"/>
      </left>
      <right style="thin">
        <color theme="4" tint="0.39991454817346722"/>
      </right>
      <top style="medium">
        <color theme="4" tint="0.39994506668294322"/>
      </top>
      <bottom style="hair">
        <color theme="4" tint="0.59996337778862885"/>
      </bottom>
      <diagonal/>
    </border>
    <border>
      <left/>
      <right style="medium">
        <color theme="4" tint="0.39991454817346722"/>
      </right>
      <top style="medium">
        <color theme="4" tint="0.39994506668294322"/>
      </top>
      <bottom style="hair">
        <color theme="4" tint="0.59996337778862885"/>
      </bottom>
      <diagonal/>
    </border>
    <border>
      <left style="thin">
        <color theme="4" tint="0.39991454817346722"/>
      </left>
      <right style="thin">
        <color theme="4" tint="0.39991454817346722"/>
      </right>
      <top style="hair">
        <color theme="4" tint="0.59996337778862885"/>
      </top>
      <bottom style="hair">
        <color theme="4" tint="0.59996337778862885"/>
      </bottom>
      <diagonal/>
    </border>
    <border>
      <left style="thin">
        <color theme="4" tint="0.39991454817346722"/>
      </left>
      <right/>
      <top style="hair">
        <color theme="4" tint="0.59996337778862885"/>
      </top>
      <bottom style="hair">
        <color theme="4" tint="0.59996337778862885"/>
      </bottom>
      <diagonal/>
    </border>
    <border>
      <left style="medium">
        <color theme="4" tint="0.39988402966399123"/>
      </left>
      <right style="thin">
        <color theme="4" tint="0.39991454817346722"/>
      </right>
      <top style="hair">
        <color theme="4" tint="0.59996337778862885"/>
      </top>
      <bottom style="hair">
        <color theme="4" tint="0.59996337778862885"/>
      </bottom>
      <diagonal/>
    </border>
    <border>
      <left style="thin">
        <color theme="4" tint="0.39991454817346722"/>
      </left>
      <right style="medium">
        <color theme="4" tint="0.39985351115451523"/>
      </right>
      <top style="hair">
        <color theme="4" tint="0.59996337778862885"/>
      </top>
      <bottom style="hair">
        <color theme="4" tint="0.59996337778862885"/>
      </bottom>
      <diagonal/>
    </border>
    <border>
      <left style="medium">
        <color theme="4" tint="0.39985351115451523"/>
      </left>
      <right style="thin">
        <color theme="4" tint="0.39991454817346722"/>
      </right>
      <top style="hair">
        <color theme="4" tint="0.59996337778862885"/>
      </top>
      <bottom style="hair">
        <color theme="4" tint="0.59996337778862885"/>
      </bottom>
      <diagonal/>
    </border>
    <border>
      <left/>
      <right style="medium">
        <color theme="4" tint="0.39991454817346722"/>
      </right>
      <top style="hair">
        <color theme="4" tint="0.59996337778862885"/>
      </top>
      <bottom style="hair">
        <color theme="4" tint="0.59996337778862885"/>
      </bottom>
      <diagonal/>
    </border>
    <border>
      <left style="thin">
        <color theme="4" tint="0.39991454817346722"/>
      </left>
      <right style="thin">
        <color theme="4" tint="0.39991454817346722"/>
      </right>
      <top style="hair">
        <color theme="4" tint="0.59996337778862885"/>
      </top>
      <bottom/>
      <diagonal/>
    </border>
    <border>
      <left style="thin">
        <color theme="4" tint="0.39991454817346722"/>
      </left>
      <right/>
      <top style="hair">
        <color theme="4" tint="0.59996337778862885"/>
      </top>
      <bottom/>
      <diagonal/>
    </border>
    <border>
      <left style="medium">
        <color theme="4" tint="0.39988402966399123"/>
      </left>
      <right style="thin">
        <color theme="4" tint="0.39991454817346722"/>
      </right>
      <top style="hair">
        <color theme="4" tint="0.59996337778862885"/>
      </top>
      <bottom/>
      <diagonal/>
    </border>
    <border>
      <left style="thin">
        <color theme="4" tint="0.39991454817346722"/>
      </left>
      <right style="medium">
        <color theme="4" tint="0.39985351115451523"/>
      </right>
      <top style="hair">
        <color theme="4" tint="0.59996337778862885"/>
      </top>
      <bottom/>
      <diagonal/>
    </border>
    <border>
      <left style="medium">
        <color theme="4" tint="0.39985351115451523"/>
      </left>
      <right style="thin">
        <color theme="4" tint="0.39991454817346722"/>
      </right>
      <top style="hair">
        <color theme="4" tint="0.59996337778862885"/>
      </top>
      <bottom/>
      <diagonal/>
    </border>
    <border>
      <left/>
      <right style="medium">
        <color theme="4" tint="0.39991454817346722"/>
      </right>
      <top style="hair">
        <color theme="4" tint="0.59996337778862885"/>
      </top>
      <bottom/>
      <diagonal/>
    </border>
    <border>
      <left/>
      <right/>
      <top style="hair">
        <color theme="4" tint="0.39985351115451523"/>
      </top>
      <bottom style="medium">
        <color theme="4" tint="0.39988402966399123"/>
      </bottom>
      <diagonal/>
    </border>
    <border>
      <left style="thin">
        <color theme="4" tint="0.39991454817346722"/>
      </left>
      <right style="thin">
        <color theme="4" tint="0.39994506668294322"/>
      </right>
      <top style="hair">
        <color theme="4" tint="0.39985351115451523"/>
      </top>
      <bottom style="medium">
        <color theme="4" tint="0.39988402966399123"/>
      </bottom>
      <diagonal/>
    </border>
    <border>
      <left style="thin">
        <color theme="4" tint="0.39994506668294322"/>
      </left>
      <right/>
      <top style="hair">
        <color theme="4" tint="0.39985351115451523"/>
      </top>
      <bottom style="medium">
        <color theme="4" tint="0.39988402966399123"/>
      </bottom>
      <diagonal/>
    </border>
    <border>
      <left style="medium">
        <color theme="4" tint="0.39988402966399123"/>
      </left>
      <right style="thin">
        <color theme="4" tint="0.39994506668294322"/>
      </right>
      <top style="hair">
        <color theme="4" tint="0.39985351115451523"/>
      </top>
      <bottom style="medium">
        <color theme="4" tint="0.39988402966399123"/>
      </bottom>
      <diagonal/>
    </border>
    <border>
      <left style="thin">
        <color theme="4" tint="0.39994506668294322"/>
      </left>
      <right style="thin">
        <color theme="4" tint="0.39994506668294322"/>
      </right>
      <top style="hair">
        <color theme="4" tint="0.39985351115451523"/>
      </top>
      <bottom style="medium">
        <color theme="4" tint="0.39988402966399123"/>
      </bottom>
      <diagonal/>
    </border>
    <border>
      <left style="thin">
        <color theme="4" tint="0.39994506668294322"/>
      </left>
      <right style="medium">
        <color theme="4" tint="0.39985351115451523"/>
      </right>
      <top style="hair">
        <color theme="4" tint="0.39985351115451523"/>
      </top>
      <bottom style="medium">
        <color theme="4" tint="0.39988402966399123"/>
      </bottom>
      <diagonal/>
    </border>
    <border>
      <left style="medium">
        <color theme="4" tint="0.39985351115451523"/>
      </left>
      <right style="thin">
        <color theme="4" tint="0.39994506668294322"/>
      </right>
      <top style="hair">
        <color theme="4" tint="0.39985351115451523"/>
      </top>
      <bottom style="medium">
        <color theme="4" tint="0.39988402966399123"/>
      </bottom>
      <diagonal/>
    </border>
    <border>
      <left/>
      <right/>
      <top style="medium">
        <color theme="4" tint="0.39988402966399123"/>
      </top>
      <bottom/>
      <diagonal/>
    </border>
    <border>
      <left style="medium">
        <color theme="4" tint="0.39988402966399123"/>
      </left>
      <right style="thin">
        <color theme="4" tint="0.39991454817346722"/>
      </right>
      <top style="medium">
        <color theme="4" tint="0.39988402966399123"/>
      </top>
      <bottom style="medium">
        <color theme="4" tint="0.39988402966399123"/>
      </bottom>
      <diagonal/>
    </border>
    <border>
      <left style="thin">
        <color theme="4" tint="0.39991454817346722"/>
      </left>
      <right/>
      <top style="medium">
        <color theme="4" tint="0.39988402966399123"/>
      </top>
      <bottom style="medium">
        <color theme="4" tint="0.39988402966399123"/>
      </bottom>
      <diagonal/>
    </border>
    <border>
      <left style="thin">
        <color theme="4" tint="0.39991454817346722"/>
      </left>
      <right style="thin">
        <color theme="4" tint="0.39991454817346722"/>
      </right>
      <top style="medium">
        <color theme="4" tint="0.39988402966399123"/>
      </top>
      <bottom style="medium">
        <color theme="4" tint="0.39988402966399123"/>
      </bottom>
      <diagonal/>
    </border>
    <border>
      <left style="thin">
        <color theme="4" tint="0.39991454817346722"/>
      </left>
      <right style="medium">
        <color theme="4" tint="0.39985351115451523"/>
      </right>
      <top style="medium">
        <color theme="4" tint="0.39988402966399123"/>
      </top>
      <bottom style="medium">
        <color theme="4" tint="0.39988402966399123"/>
      </bottom>
      <diagonal/>
    </border>
    <border>
      <left style="medium">
        <color theme="4" tint="0.39985351115451523"/>
      </left>
      <right style="thin">
        <color theme="4" tint="0.39991454817346722"/>
      </right>
      <top style="medium">
        <color theme="4" tint="0.39988402966399123"/>
      </top>
      <bottom style="medium">
        <color theme="4" tint="0.39988402966399123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0" borderId="7" xfId="0" applyFont="1" applyFill="1" applyBorder="1" applyAlignment="1"/>
    <xf numFmtId="0" fontId="2" fillId="0" borderId="0" xfId="0" applyFont="1"/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0" borderId="16" xfId="0" applyBorder="1" applyAlignment="1">
      <alignment horizontal="left"/>
    </xf>
    <xf numFmtId="0" fontId="0" fillId="0" borderId="17" xfId="0" applyBorder="1"/>
    <xf numFmtId="4" fontId="0" fillId="0" borderId="18" xfId="0" applyNumberFormat="1" applyBorder="1"/>
    <xf numFmtId="3" fontId="0" fillId="0" borderId="16" xfId="0" applyNumberFormat="1" applyBorder="1"/>
    <xf numFmtId="4" fontId="0" fillId="0" borderId="19" xfId="0" applyNumberFormat="1" applyBorder="1"/>
    <xf numFmtId="4" fontId="0" fillId="0" borderId="20" xfId="0" applyNumberFormat="1" applyBorder="1"/>
    <xf numFmtId="4" fontId="0" fillId="0" borderId="21" xfId="0" applyNumberFormat="1" applyBorder="1"/>
    <xf numFmtId="4" fontId="2" fillId="0" borderId="0" xfId="0" applyNumberFormat="1" applyFont="1"/>
    <xf numFmtId="0" fontId="0" fillId="0" borderId="22" xfId="0" applyBorder="1" applyAlignment="1">
      <alignment horizontal="left"/>
    </xf>
    <xf numFmtId="0" fontId="0" fillId="0" borderId="23" xfId="0" applyBorder="1"/>
    <xf numFmtId="43" fontId="0" fillId="0" borderId="24" xfId="0" applyNumberFormat="1" applyBorder="1"/>
    <xf numFmtId="41" fontId="0" fillId="0" borderId="22" xfId="0" applyNumberFormat="1" applyBorder="1"/>
    <xf numFmtId="4" fontId="0" fillId="0" borderId="25" xfId="0" applyNumberFormat="1" applyBorder="1"/>
    <xf numFmtId="4" fontId="0" fillId="0" borderId="26" xfId="0" applyNumberFormat="1" applyBorder="1"/>
    <xf numFmtId="3" fontId="0" fillId="0" borderId="22" xfId="0" applyNumberFormat="1" applyBorder="1"/>
    <xf numFmtId="4" fontId="0" fillId="0" borderId="27" xfId="0" applyNumberFormat="1" applyBorder="1"/>
    <xf numFmtId="4" fontId="0" fillId="0" borderId="24" xfId="0" applyNumberFormat="1" applyBorder="1"/>
    <xf numFmtId="0" fontId="0" fillId="3" borderId="22" xfId="0" applyFill="1" applyBorder="1" applyAlignment="1">
      <alignment horizontal="left"/>
    </xf>
    <xf numFmtId="0" fontId="0" fillId="3" borderId="23" xfId="0" applyFill="1" applyBorder="1"/>
    <xf numFmtId="4" fontId="0" fillId="3" borderId="24" xfId="0" applyNumberFormat="1" applyFill="1" applyBorder="1"/>
    <xf numFmtId="3" fontId="0" fillId="3" borderId="22" xfId="0" applyNumberFormat="1" applyFill="1" applyBorder="1"/>
    <xf numFmtId="4" fontId="0" fillId="3" borderId="25" xfId="0" applyNumberFormat="1" applyFill="1" applyBorder="1"/>
    <xf numFmtId="4" fontId="0" fillId="3" borderId="26" xfId="0" applyNumberFormat="1" applyFill="1" applyBorder="1"/>
    <xf numFmtId="0" fontId="0" fillId="0" borderId="28" xfId="0" applyBorder="1" applyAlignment="1">
      <alignment horizontal="left"/>
    </xf>
    <xf numFmtId="0" fontId="0" fillId="0" borderId="29" xfId="0" applyBorder="1"/>
    <xf numFmtId="4" fontId="0" fillId="0" borderId="30" xfId="0" applyNumberFormat="1" applyBorder="1"/>
    <xf numFmtId="3" fontId="0" fillId="0" borderId="28" xfId="0" applyNumberFormat="1" applyBorder="1"/>
    <xf numFmtId="4" fontId="0" fillId="0" borderId="31" xfId="0" applyNumberFormat="1" applyBorder="1"/>
    <xf numFmtId="4" fontId="0" fillId="0" borderId="32" xfId="0" applyNumberFormat="1" applyBorder="1"/>
    <xf numFmtId="4" fontId="0" fillId="0" borderId="33" xfId="0" applyNumberFormat="1" applyBorder="1"/>
    <xf numFmtId="0" fontId="0" fillId="3" borderId="34" xfId="0" applyFill="1" applyBorder="1" applyAlignment="1">
      <alignment horizontal="left"/>
    </xf>
    <xf numFmtId="0" fontId="0" fillId="3" borderId="35" xfId="0" applyFill="1" applyBorder="1" applyAlignment="1">
      <alignment horizontal="left"/>
    </xf>
    <xf numFmtId="0" fontId="0" fillId="3" borderId="36" xfId="0" applyFill="1" applyBorder="1"/>
    <xf numFmtId="4" fontId="0" fillId="3" borderId="37" xfId="0" applyNumberFormat="1" applyFill="1" applyBorder="1"/>
    <xf numFmtId="3" fontId="0" fillId="3" borderId="38" xfId="0" applyNumberFormat="1" applyFill="1" applyBorder="1"/>
    <xf numFmtId="4" fontId="0" fillId="3" borderId="39" xfId="0" applyNumberFormat="1" applyFill="1" applyBorder="1"/>
    <xf numFmtId="4" fontId="0" fillId="3" borderId="40" xfId="0" applyNumberFormat="1" applyFill="1" applyBorder="1"/>
    <xf numFmtId="4" fontId="0" fillId="0" borderId="15" xfId="0" applyNumberFormat="1" applyBorder="1"/>
    <xf numFmtId="0" fontId="0" fillId="0" borderId="41" xfId="0" applyBorder="1"/>
    <xf numFmtId="0" fontId="1" fillId="2" borderId="42" xfId="0" applyFont="1" applyFill="1" applyBorder="1" applyAlignment="1">
      <alignment horizontal="left"/>
    </xf>
    <xf numFmtId="0" fontId="1" fillId="2" borderId="43" xfId="0" applyFont="1" applyFill="1" applyBorder="1"/>
    <xf numFmtId="0" fontId="1" fillId="2" borderId="42" xfId="0" applyFont="1" applyFill="1" applyBorder="1"/>
    <xf numFmtId="3" fontId="1" fillId="2" borderId="44" xfId="0" applyNumberFormat="1" applyFont="1" applyFill="1" applyBorder="1"/>
    <xf numFmtId="4" fontId="1" fillId="2" borderId="45" xfId="0" applyNumberFormat="1" applyFont="1" applyFill="1" applyBorder="1"/>
    <xf numFmtId="0" fontId="1" fillId="2" borderId="46" xfId="0" applyFont="1" applyFill="1" applyBorder="1"/>
    <xf numFmtId="0" fontId="0" fillId="0" borderId="0" xfId="0" applyBorder="1"/>
    <xf numFmtId="4" fontId="0" fillId="0" borderId="0" xfId="0" applyNumberForma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klad%202014%20-%20jednotkov&#233;%20ceny_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ÁKLADY 501101 -DODAVATELÉ"/>
      <sheetName val="vybrané materiály "/>
      <sheetName val="soubor vybraných karet"/>
      <sheetName val="úplný výčet - sklad "/>
      <sheetName val="KT výdaje po odborech"/>
      <sheetName val="KT - jednotková cena vč. ks "/>
      <sheetName val="výdaje po útvarech "/>
      <sheetName val="materiál  -nejvyšší obrátka"/>
      <sheetName val="výp.- výběr zboží - dle obratu "/>
      <sheetName val="VÝDEJ 17180"/>
      <sheetName val="List4"/>
      <sheetName val="List5"/>
      <sheetName val="příjemky všechny "/>
      <sheetName val="List2"/>
    </sheetNames>
    <sheetDataSet>
      <sheetData sheetId="0"/>
      <sheetData sheetId="1"/>
      <sheetData sheetId="2">
        <row r="61">
          <cell r="H61">
            <v>10950</v>
          </cell>
          <cell r="I61">
            <v>10.123652968036529</v>
          </cell>
        </row>
        <row r="74">
          <cell r="H74">
            <v>3070</v>
          </cell>
          <cell r="I74">
            <v>50.492736156351796</v>
          </cell>
        </row>
        <row r="83">
          <cell r="H83">
            <v>5200</v>
          </cell>
          <cell r="I83">
            <v>22.86</v>
          </cell>
        </row>
        <row r="105">
          <cell r="H105">
            <v>1208</v>
          </cell>
          <cell r="I105">
            <v>88.747268211920527</v>
          </cell>
        </row>
        <row r="113">
          <cell r="H113">
            <v>225</v>
          </cell>
          <cell r="I113">
            <v>146.54666666666665</v>
          </cell>
        </row>
        <row r="117">
          <cell r="I117">
            <v>48.439645776566756</v>
          </cell>
        </row>
        <row r="146">
          <cell r="H146">
            <v>1468</v>
          </cell>
        </row>
        <row r="153">
          <cell r="H153">
            <v>1400</v>
          </cell>
          <cell r="I153">
            <v>55.249642857142859</v>
          </cell>
        </row>
        <row r="164">
          <cell r="H164">
            <v>980</v>
          </cell>
          <cell r="I164">
            <v>57.704591836734693</v>
          </cell>
        </row>
        <row r="181">
          <cell r="H181">
            <v>4040</v>
          </cell>
          <cell r="I181">
            <v>13.117920792079209</v>
          </cell>
        </row>
        <row r="192">
          <cell r="H192">
            <v>2760</v>
          </cell>
          <cell r="I192">
            <v>14.003188405797102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K2">
            <v>10.615</v>
          </cell>
        </row>
        <row r="3">
          <cell r="K3">
            <v>267.32631578947371</v>
          </cell>
        </row>
        <row r="4">
          <cell r="K4">
            <v>21.714232209737826</v>
          </cell>
        </row>
        <row r="5">
          <cell r="K5">
            <v>3.8000000000000003</v>
          </cell>
        </row>
        <row r="6">
          <cell r="K6">
            <v>440.50909090909096</v>
          </cell>
        </row>
        <row r="7">
          <cell r="K7">
            <v>92.4</v>
          </cell>
        </row>
        <row r="8">
          <cell r="K8">
            <v>60.199000000000012</v>
          </cell>
        </row>
        <row r="9">
          <cell r="K9">
            <v>145.88521739130434</v>
          </cell>
        </row>
        <row r="10">
          <cell r="K10">
            <v>2.2799999999999998</v>
          </cell>
        </row>
        <row r="11">
          <cell r="K11">
            <v>38.06</v>
          </cell>
        </row>
        <row r="12">
          <cell r="K12">
            <v>411.42926829268282</v>
          </cell>
        </row>
        <row r="13">
          <cell r="K13">
            <v>501.8117647058823</v>
          </cell>
        </row>
        <row r="14">
          <cell r="K14">
            <v>71.41288732394365</v>
          </cell>
        </row>
        <row r="15">
          <cell r="K15">
            <v>7.632493112947663</v>
          </cell>
        </row>
        <row r="16">
          <cell r="K16">
            <v>55.089090909090899</v>
          </cell>
        </row>
        <row r="17">
          <cell r="K17">
            <v>38.079999999999991</v>
          </cell>
        </row>
        <row r="18">
          <cell r="K18">
            <v>27.794193548387124</v>
          </cell>
        </row>
        <row r="19">
          <cell r="K19">
            <v>13.31</v>
          </cell>
        </row>
        <row r="20">
          <cell r="K20">
            <v>31.823</v>
          </cell>
        </row>
        <row r="21">
          <cell r="K21">
            <v>220.57567901234569</v>
          </cell>
        </row>
        <row r="22">
          <cell r="K22">
            <v>148.65000000000003</v>
          </cell>
        </row>
        <row r="23">
          <cell r="K23">
            <v>12.1</v>
          </cell>
        </row>
        <row r="24">
          <cell r="K24">
            <v>491.11363636363626</v>
          </cell>
        </row>
        <row r="25">
          <cell r="K25">
            <v>61.76442953020134</v>
          </cell>
        </row>
        <row r="26">
          <cell r="K26">
            <v>405.04166666666669</v>
          </cell>
        </row>
        <row r="27">
          <cell r="K27">
            <v>5.0263738738738741</v>
          </cell>
        </row>
        <row r="28">
          <cell r="K28">
            <v>2.4199999999999995</v>
          </cell>
        </row>
        <row r="29">
          <cell r="K29">
            <v>32.054393939393933</v>
          </cell>
        </row>
        <row r="30">
          <cell r="K30">
            <v>719.94999999999993</v>
          </cell>
        </row>
        <row r="31">
          <cell r="K31">
            <v>2.7869287469287456</v>
          </cell>
        </row>
        <row r="32">
          <cell r="K32">
            <v>10.67259259259259</v>
          </cell>
        </row>
        <row r="33">
          <cell r="K33">
            <v>22.922592592592594</v>
          </cell>
        </row>
        <row r="34">
          <cell r="K34">
            <v>0.42276136363636374</v>
          </cell>
        </row>
        <row r="35">
          <cell r="K35">
            <v>13.267146282973627</v>
          </cell>
        </row>
        <row r="36">
          <cell r="K36">
            <v>211.62586206896552</v>
          </cell>
        </row>
        <row r="37">
          <cell r="K37">
            <v>54.793137254901957</v>
          </cell>
        </row>
        <row r="38">
          <cell r="K38">
            <v>19.344615384615381</v>
          </cell>
        </row>
        <row r="39">
          <cell r="K39">
            <v>29.75</v>
          </cell>
        </row>
        <row r="40">
          <cell r="K40">
            <v>17.024164037854892</v>
          </cell>
        </row>
        <row r="41">
          <cell r="K41">
            <v>10.271639344262294</v>
          </cell>
        </row>
        <row r="42">
          <cell r="K42">
            <v>54.449999999999996</v>
          </cell>
        </row>
        <row r="43">
          <cell r="K43">
            <v>4.4380000000000006</v>
          </cell>
        </row>
        <row r="44">
          <cell r="K44">
            <v>62.822222222222223</v>
          </cell>
        </row>
        <row r="45">
          <cell r="K45">
            <v>111.5090909090909</v>
          </cell>
        </row>
        <row r="46">
          <cell r="K46">
            <v>42.088243243243234</v>
          </cell>
        </row>
        <row r="47">
          <cell r="K47">
            <v>600</v>
          </cell>
        </row>
        <row r="48">
          <cell r="K48">
            <v>7.4054726368159205</v>
          </cell>
        </row>
        <row r="49">
          <cell r="K49">
            <v>6.8452413793103455</v>
          </cell>
        </row>
        <row r="50">
          <cell r="K50">
            <v>33.701973434535098</v>
          </cell>
        </row>
        <row r="51">
          <cell r="K51">
            <v>31.98</v>
          </cell>
        </row>
        <row r="52">
          <cell r="K52">
            <v>584</v>
          </cell>
        </row>
        <row r="53">
          <cell r="K53">
            <v>47.856521739130429</v>
          </cell>
        </row>
        <row r="54">
          <cell r="K54">
            <v>21.165657015590202</v>
          </cell>
        </row>
        <row r="55">
          <cell r="K55">
            <v>5.215376344086021</v>
          </cell>
        </row>
        <row r="56">
          <cell r="K56">
            <v>261.39099999999996</v>
          </cell>
        </row>
        <row r="57">
          <cell r="K57">
            <v>6.3064935064935064</v>
          </cell>
        </row>
        <row r="58">
          <cell r="K58">
            <v>12.1</v>
          </cell>
        </row>
        <row r="59">
          <cell r="K59">
            <v>52.830088495575225</v>
          </cell>
        </row>
        <row r="60">
          <cell r="K60">
            <v>31.311874345549736</v>
          </cell>
        </row>
        <row r="61">
          <cell r="K61">
            <v>12.286575342465747</v>
          </cell>
        </row>
        <row r="62">
          <cell r="K62">
            <v>32.233333333333327</v>
          </cell>
        </row>
        <row r="63">
          <cell r="K63">
            <v>56.123653500897682</v>
          </cell>
        </row>
        <row r="64">
          <cell r="K64">
            <v>73.306235011990424</v>
          </cell>
        </row>
        <row r="65">
          <cell r="K65">
            <v>0.64</v>
          </cell>
        </row>
        <row r="66">
          <cell r="K66">
            <v>2.029860242501595</v>
          </cell>
        </row>
        <row r="67">
          <cell r="K67">
            <v>58.008108108108111</v>
          </cell>
        </row>
        <row r="68">
          <cell r="K68">
            <v>49.377854154213978</v>
          </cell>
        </row>
        <row r="69">
          <cell r="K69">
            <v>88.462952534191459</v>
          </cell>
        </row>
        <row r="70">
          <cell r="K70">
            <v>45.6</v>
          </cell>
        </row>
        <row r="71">
          <cell r="K71">
            <v>38.119999999999997</v>
          </cell>
        </row>
        <row r="72">
          <cell r="K72">
            <v>360.58</v>
          </cell>
        </row>
        <row r="73">
          <cell r="K73">
            <v>0.74582319054652901</v>
          </cell>
        </row>
        <row r="74">
          <cell r="K74">
            <v>375.26365384615383</v>
          </cell>
        </row>
        <row r="75">
          <cell r="K75">
            <v>14.109320388349515</v>
          </cell>
        </row>
        <row r="76">
          <cell r="K76">
            <v>32.986441515650739</v>
          </cell>
        </row>
        <row r="77">
          <cell r="K77">
            <v>44.769999999999996</v>
          </cell>
        </row>
        <row r="78">
          <cell r="K78">
            <v>1.2866666666666666</v>
          </cell>
        </row>
        <row r="79">
          <cell r="K79">
            <v>17.830851873884594</v>
          </cell>
        </row>
        <row r="80">
          <cell r="K80">
            <v>37.48416666666666</v>
          </cell>
        </row>
        <row r="81">
          <cell r="K81">
            <v>88.33</v>
          </cell>
        </row>
        <row r="82">
          <cell r="K82">
            <v>1722.9533333333334</v>
          </cell>
        </row>
        <row r="83">
          <cell r="K83">
            <v>91.960000000000008</v>
          </cell>
        </row>
        <row r="84">
          <cell r="K84">
            <v>112.93181818181819</v>
          </cell>
        </row>
        <row r="85">
          <cell r="K85">
            <v>14.52</v>
          </cell>
        </row>
        <row r="86">
          <cell r="K86">
            <v>20.480358744394618</v>
          </cell>
        </row>
        <row r="87">
          <cell r="K87">
            <v>75.206153846153839</v>
          </cell>
        </row>
        <row r="88">
          <cell r="K88">
            <v>8.4</v>
          </cell>
        </row>
        <row r="89">
          <cell r="K89">
            <v>576.83461538461529</v>
          </cell>
        </row>
        <row r="90">
          <cell r="K90">
            <v>1.4692883690796874</v>
          </cell>
        </row>
        <row r="91">
          <cell r="K91">
            <v>3.38300900579581</v>
          </cell>
        </row>
        <row r="92">
          <cell r="K92">
            <v>2.2083168316831681</v>
          </cell>
        </row>
        <row r="93">
          <cell r="K93">
            <v>12.720653968253968</v>
          </cell>
        </row>
        <row r="94">
          <cell r="K94">
            <v>42.097499999999989</v>
          </cell>
        </row>
        <row r="95">
          <cell r="K95">
            <v>12.904426987061022</v>
          </cell>
        </row>
        <row r="96">
          <cell r="K96">
            <v>23.183445945945952</v>
          </cell>
        </row>
        <row r="97">
          <cell r="K97">
            <v>8.4289696969696966</v>
          </cell>
        </row>
        <row r="98">
          <cell r="K98">
            <v>4.84</v>
          </cell>
        </row>
        <row r="99">
          <cell r="K99">
            <v>3.012</v>
          </cell>
        </row>
        <row r="100">
          <cell r="K100">
            <v>14.387713841368583</v>
          </cell>
        </row>
        <row r="101">
          <cell r="K101">
            <v>69.583495238095253</v>
          </cell>
        </row>
        <row r="102">
          <cell r="K102">
            <v>80.065600000000003</v>
          </cell>
        </row>
        <row r="103">
          <cell r="K103">
            <v>9.751538184993068</v>
          </cell>
        </row>
        <row r="104">
          <cell r="K104">
            <v>53.989047619047625</v>
          </cell>
        </row>
        <row r="105">
          <cell r="K105">
            <v>5.156653971708379</v>
          </cell>
        </row>
        <row r="106">
          <cell r="K106">
            <v>31.8</v>
          </cell>
        </row>
        <row r="107">
          <cell r="K107">
            <v>5.9499999999999993</v>
          </cell>
        </row>
        <row r="108">
          <cell r="K108">
            <v>3242.5666666666671</v>
          </cell>
        </row>
        <row r="109">
          <cell r="K109">
            <v>5.8785935828877003</v>
          </cell>
        </row>
        <row r="110">
          <cell r="K110">
            <v>75.028888888888901</v>
          </cell>
        </row>
        <row r="111">
          <cell r="K111">
            <v>13.607262626262626</v>
          </cell>
        </row>
        <row r="112">
          <cell r="K112">
            <v>22.845097425191369</v>
          </cell>
        </row>
        <row r="113">
          <cell r="K113">
            <v>516.56315789473683</v>
          </cell>
        </row>
        <row r="114">
          <cell r="K114">
            <v>13.242732240437158</v>
          </cell>
        </row>
        <row r="115">
          <cell r="K115">
            <v>58.931540697674421</v>
          </cell>
        </row>
        <row r="116">
          <cell r="K116">
            <v>14.4</v>
          </cell>
        </row>
        <row r="117">
          <cell r="K117">
            <v>2522.85</v>
          </cell>
        </row>
        <row r="118">
          <cell r="K118">
            <v>11.656445959104175</v>
          </cell>
        </row>
        <row r="119">
          <cell r="K119">
            <v>18.671614379084961</v>
          </cell>
        </row>
        <row r="120">
          <cell r="K120">
            <v>125.23</v>
          </cell>
        </row>
        <row r="121">
          <cell r="K121">
            <v>30.005042016806726</v>
          </cell>
        </row>
        <row r="122">
          <cell r="K122">
            <v>55.249642857142859</v>
          </cell>
        </row>
        <row r="123">
          <cell r="K123">
            <v>131.22298136645963</v>
          </cell>
        </row>
        <row r="124">
          <cell r="K124">
            <v>22.657037037037036</v>
          </cell>
        </row>
        <row r="125">
          <cell r="K125">
            <v>20.591304347826089</v>
          </cell>
        </row>
        <row r="126">
          <cell r="K126">
            <v>15.68</v>
          </cell>
        </row>
        <row r="127">
          <cell r="K127">
            <v>50.522473160024497</v>
          </cell>
        </row>
        <row r="128">
          <cell r="K128">
            <v>54.922499999999999</v>
          </cell>
        </row>
        <row r="129">
          <cell r="K129">
            <v>19.969642857142855</v>
          </cell>
        </row>
        <row r="130">
          <cell r="K130">
            <v>3.87</v>
          </cell>
        </row>
        <row r="131">
          <cell r="K131">
            <v>93.497506252521205</v>
          </cell>
        </row>
        <row r="132">
          <cell r="K132">
            <v>13.935474452554743</v>
          </cell>
        </row>
        <row r="133">
          <cell r="K133">
            <v>9.3695518518518544</v>
          </cell>
        </row>
        <row r="134">
          <cell r="K134">
            <v>591.06666666666672</v>
          </cell>
        </row>
        <row r="135">
          <cell r="K135">
            <v>30.109146341463415</v>
          </cell>
        </row>
        <row r="136">
          <cell r="K136">
            <v>40.065927342256217</v>
          </cell>
        </row>
        <row r="137">
          <cell r="K137">
            <v>83.5</v>
          </cell>
        </row>
        <row r="138">
          <cell r="K138">
            <v>23.855270092226611</v>
          </cell>
        </row>
        <row r="139">
          <cell r="K139">
            <v>74.751111111111115</v>
          </cell>
        </row>
        <row r="140">
          <cell r="K140">
            <v>11.41764705882353</v>
          </cell>
        </row>
        <row r="141">
          <cell r="K141">
            <v>43.567647058823525</v>
          </cell>
        </row>
        <row r="142">
          <cell r="K142">
            <v>12.181014492753622</v>
          </cell>
        </row>
        <row r="143">
          <cell r="K143">
            <v>7.2</v>
          </cell>
        </row>
        <row r="144">
          <cell r="K144">
            <v>149.94</v>
          </cell>
        </row>
        <row r="145">
          <cell r="K145">
            <v>7.8699999999999992</v>
          </cell>
        </row>
        <row r="146">
          <cell r="K146">
            <v>36.9</v>
          </cell>
        </row>
        <row r="147">
          <cell r="K147">
            <v>1.1875747508305645</v>
          </cell>
        </row>
        <row r="148">
          <cell r="K148">
            <v>203.22743951612907</v>
          </cell>
        </row>
        <row r="149">
          <cell r="K149">
            <v>116.36075</v>
          </cell>
        </row>
        <row r="150">
          <cell r="K150">
            <v>5.3148717948717943</v>
          </cell>
        </row>
        <row r="151">
          <cell r="K151">
            <v>39</v>
          </cell>
        </row>
        <row r="152">
          <cell r="K152">
            <v>7.2583333333333337</v>
          </cell>
        </row>
        <row r="153">
          <cell r="K153">
            <v>2.4</v>
          </cell>
        </row>
        <row r="154">
          <cell r="K154">
            <v>1.1148648483365948</v>
          </cell>
        </row>
        <row r="155">
          <cell r="K155">
            <v>15.867939393939384</v>
          </cell>
        </row>
        <row r="156">
          <cell r="K156">
            <v>45.052067039106156</v>
          </cell>
        </row>
        <row r="157">
          <cell r="K157">
            <v>90.75</v>
          </cell>
        </row>
        <row r="158">
          <cell r="K158">
            <v>320.64999999999998</v>
          </cell>
        </row>
        <row r="159">
          <cell r="K159">
            <v>11</v>
          </cell>
        </row>
        <row r="160">
          <cell r="K160">
            <v>459.69090909090914</v>
          </cell>
        </row>
        <row r="161">
          <cell r="K161">
            <v>10.70627450980392</v>
          </cell>
        </row>
        <row r="162">
          <cell r="K162">
            <v>13.063449197860963</v>
          </cell>
        </row>
        <row r="163">
          <cell r="K163">
            <v>7.427156312056737</v>
          </cell>
        </row>
        <row r="164">
          <cell r="K164">
            <v>24.200776751765343</v>
          </cell>
        </row>
        <row r="165">
          <cell r="K165">
            <v>11.069999999999999</v>
          </cell>
        </row>
        <row r="166">
          <cell r="K166">
            <v>2.4200000000000004</v>
          </cell>
        </row>
        <row r="167">
          <cell r="K167">
            <v>31.599999999999998</v>
          </cell>
        </row>
        <row r="168">
          <cell r="K168">
            <v>702</v>
          </cell>
        </row>
        <row r="169">
          <cell r="K169">
            <v>308.6474074074074</v>
          </cell>
        </row>
      </sheetData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5"/>
  <sheetViews>
    <sheetView tabSelected="1" workbookViewId="0">
      <selection activeCell="L11" sqref="L11"/>
    </sheetView>
  </sheetViews>
  <sheetFormatPr defaultRowHeight="15" x14ac:dyDescent="0.25"/>
  <cols>
    <col min="1" max="1" width="6.28515625" customWidth="1"/>
    <col min="2" max="2" width="26.7109375" bestFit="1" customWidth="1"/>
    <col min="3" max="3" width="4.85546875" customWidth="1"/>
    <col min="4" max="4" width="10.5703125" customWidth="1"/>
    <col min="5" max="5" width="12.28515625" customWidth="1"/>
    <col min="6" max="6" width="12.7109375" customWidth="1"/>
    <col min="7" max="7" width="11" customWidth="1"/>
    <col min="8" max="8" width="11.85546875" customWidth="1"/>
    <col min="9" max="9" width="13.7109375" customWidth="1"/>
    <col min="10" max="10" width="16.140625" hidden="1" customWidth="1"/>
    <col min="11" max="11" width="14" style="8" customWidth="1"/>
    <col min="12" max="12" width="4.7109375" style="8" customWidth="1"/>
    <col min="13" max="20" width="9.140625" style="8"/>
  </cols>
  <sheetData>
    <row r="1" spans="1:12" customFormat="1" ht="33.75" customHeight="1" thickBot="1" x14ac:dyDescent="0.3">
      <c r="D1" s="1" t="s">
        <v>0</v>
      </c>
      <c r="E1" s="2"/>
      <c r="F1" s="3"/>
      <c r="G1" s="4" t="s">
        <v>1</v>
      </c>
      <c r="H1" s="5"/>
      <c r="I1" s="6"/>
      <c r="J1" s="7"/>
      <c r="K1" s="8"/>
      <c r="L1" s="8"/>
    </row>
    <row r="2" spans="1:12" customFormat="1" ht="45.75" thickBot="1" x14ac:dyDescent="0.3">
      <c r="A2" s="9" t="s">
        <v>2</v>
      </c>
      <c r="B2" s="10" t="s">
        <v>3</v>
      </c>
      <c r="C2" s="11" t="s">
        <v>4</v>
      </c>
      <c r="D2" s="12" t="s">
        <v>5</v>
      </c>
      <c r="E2" s="13" t="s">
        <v>6</v>
      </c>
      <c r="F2" s="14" t="s">
        <v>7</v>
      </c>
      <c r="G2" s="15" t="s">
        <v>8</v>
      </c>
      <c r="H2" s="13" t="s">
        <v>9</v>
      </c>
      <c r="I2" s="14" t="s">
        <v>10</v>
      </c>
      <c r="J2" s="16" t="s">
        <v>11</v>
      </c>
      <c r="K2" s="8"/>
      <c r="L2" s="8"/>
    </row>
    <row r="3" spans="1:12" customFormat="1" x14ac:dyDescent="0.25">
      <c r="A3" s="17">
        <v>17077</v>
      </c>
      <c r="B3" s="17" t="s">
        <v>12</v>
      </c>
      <c r="C3" s="18" t="s">
        <v>13</v>
      </c>
      <c r="D3" s="19">
        <f>F3/E3</f>
        <v>76.482716049382717</v>
      </c>
      <c r="E3" s="20">
        <v>243</v>
      </c>
      <c r="F3" s="21">
        <v>18585.3</v>
      </c>
      <c r="G3" s="22">
        <f>[1]List4!K64</f>
        <v>73.306235011990424</v>
      </c>
      <c r="H3" s="20">
        <v>417</v>
      </c>
      <c r="I3" s="21">
        <v>30568.7</v>
      </c>
      <c r="J3" s="23">
        <v>18585.3</v>
      </c>
      <c r="K3" s="8"/>
      <c r="L3" s="24"/>
    </row>
    <row r="4" spans="1:12" customFormat="1" x14ac:dyDescent="0.25">
      <c r="A4" s="25">
        <v>17089</v>
      </c>
      <c r="B4" s="25" t="s">
        <v>14</v>
      </c>
      <c r="C4" s="26" t="s">
        <v>13</v>
      </c>
      <c r="D4" s="27">
        <v>0</v>
      </c>
      <c r="E4" s="28">
        <v>0</v>
      </c>
      <c r="F4" s="29">
        <v>0</v>
      </c>
      <c r="G4" s="30">
        <f>[1]List4!K70</f>
        <v>45.6</v>
      </c>
      <c r="H4" s="31">
        <v>11</v>
      </c>
      <c r="I4" s="29">
        <v>501.6</v>
      </c>
      <c r="J4" s="32">
        <v>0</v>
      </c>
      <c r="K4" s="8"/>
      <c r="L4" s="24"/>
    </row>
    <row r="5" spans="1:12" customFormat="1" x14ac:dyDescent="0.25">
      <c r="A5" s="25">
        <v>17219</v>
      </c>
      <c r="B5" s="25" t="s">
        <v>15</v>
      </c>
      <c r="C5" s="26" t="s">
        <v>13</v>
      </c>
      <c r="D5" s="27">
        <v>0</v>
      </c>
      <c r="E5" s="28">
        <v>0</v>
      </c>
      <c r="F5" s="29">
        <v>0</v>
      </c>
      <c r="G5" s="30">
        <f>[1]List4!K144</f>
        <v>149.94</v>
      </c>
      <c r="H5" s="31">
        <v>1</v>
      </c>
      <c r="I5" s="29">
        <v>149.94</v>
      </c>
      <c r="J5" s="32">
        <v>0</v>
      </c>
      <c r="K5" s="8"/>
      <c r="L5" s="24"/>
    </row>
    <row r="6" spans="1:12" customFormat="1" x14ac:dyDescent="0.25">
      <c r="A6" s="25">
        <v>17193</v>
      </c>
      <c r="B6" s="25" t="s">
        <v>16</v>
      </c>
      <c r="C6" s="26" t="s">
        <v>13</v>
      </c>
      <c r="D6" s="27">
        <v>0</v>
      </c>
      <c r="E6" s="28">
        <v>0</v>
      </c>
      <c r="F6" s="29">
        <v>0</v>
      </c>
      <c r="G6" s="30">
        <f>[1]List4!K137</f>
        <v>83.5</v>
      </c>
      <c r="H6" s="31">
        <v>14</v>
      </c>
      <c r="I6" s="29">
        <v>1169</v>
      </c>
      <c r="J6" s="32">
        <v>0</v>
      </c>
      <c r="K6" s="8"/>
      <c r="L6" s="24"/>
    </row>
    <row r="7" spans="1:12" customFormat="1" x14ac:dyDescent="0.25">
      <c r="A7" s="25">
        <v>17357</v>
      </c>
      <c r="B7" s="25" t="s">
        <v>17</v>
      </c>
      <c r="C7" s="26" t="s">
        <v>13</v>
      </c>
      <c r="D7" s="27">
        <v>0</v>
      </c>
      <c r="E7" s="28">
        <v>0</v>
      </c>
      <c r="F7" s="29">
        <v>0</v>
      </c>
      <c r="G7" s="30">
        <f>[1]List4!K152</f>
        <v>7.2583333333333337</v>
      </c>
      <c r="H7" s="31">
        <v>72</v>
      </c>
      <c r="I7" s="29">
        <v>522.6</v>
      </c>
      <c r="J7" s="32">
        <v>0</v>
      </c>
      <c r="K7" s="8"/>
      <c r="L7" s="24"/>
    </row>
    <row r="8" spans="1:12" customFormat="1" x14ac:dyDescent="0.25">
      <c r="A8" s="25">
        <v>17439</v>
      </c>
      <c r="B8" s="25" t="s">
        <v>18</v>
      </c>
      <c r="C8" s="26" t="s">
        <v>13</v>
      </c>
      <c r="D8" s="33">
        <f>F8/E8</f>
        <v>17.5566</v>
      </c>
      <c r="E8" s="31">
        <v>100</v>
      </c>
      <c r="F8" s="29">
        <v>1755.66</v>
      </c>
      <c r="G8" s="30">
        <f>[1]List4!K162</f>
        <v>13.063449197860963</v>
      </c>
      <c r="H8" s="31">
        <v>374</v>
      </c>
      <c r="I8" s="29">
        <v>4885.7299999999996</v>
      </c>
      <c r="J8" s="32">
        <v>1755.66</v>
      </c>
      <c r="K8" s="8"/>
      <c r="L8" s="24"/>
    </row>
    <row r="9" spans="1:12" customFormat="1" x14ac:dyDescent="0.25">
      <c r="A9" s="25">
        <v>17126</v>
      </c>
      <c r="B9" s="25" t="s">
        <v>19</v>
      </c>
      <c r="C9" s="26" t="s">
        <v>13</v>
      </c>
      <c r="D9" s="27">
        <v>0</v>
      </c>
      <c r="E9" s="28">
        <v>0</v>
      </c>
      <c r="F9" s="29">
        <v>0</v>
      </c>
      <c r="G9" s="30">
        <f>[1]List4!K96</f>
        <v>23.183445945945952</v>
      </c>
      <c r="H9" s="31">
        <v>222</v>
      </c>
      <c r="I9" s="29">
        <v>5146.7250000000004</v>
      </c>
      <c r="J9" s="32">
        <v>0</v>
      </c>
      <c r="K9" s="8"/>
      <c r="L9" s="24"/>
    </row>
    <row r="10" spans="1:12" customFormat="1" x14ac:dyDescent="0.25">
      <c r="A10" s="25">
        <v>17042</v>
      </c>
      <c r="B10" s="25" t="s">
        <v>20</v>
      </c>
      <c r="C10" s="26" t="s">
        <v>13</v>
      </c>
      <c r="D10" s="33">
        <f t="shared" ref="D10:D18" si="0">F10/E10</f>
        <v>37.270000000000003</v>
      </c>
      <c r="E10" s="31">
        <v>50</v>
      </c>
      <c r="F10" s="29">
        <v>1863.5</v>
      </c>
      <c r="G10" s="30">
        <f>[1]List4!K33</f>
        <v>22.922592592592594</v>
      </c>
      <c r="H10" s="31">
        <v>270</v>
      </c>
      <c r="I10" s="29">
        <v>6189.1</v>
      </c>
      <c r="J10" s="32">
        <v>1863.5</v>
      </c>
      <c r="K10" s="8"/>
      <c r="L10" s="24"/>
    </row>
    <row r="11" spans="1:12" customFormat="1" x14ac:dyDescent="0.25">
      <c r="A11" s="25">
        <v>17062</v>
      </c>
      <c r="B11" s="25" t="s">
        <v>21</v>
      </c>
      <c r="C11" s="26" t="s">
        <v>13</v>
      </c>
      <c r="D11" s="33">
        <f t="shared" si="0"/>
        <v>43.762307692307694</v>
      </c>
      <c r="E11" s="31">
        <v>650</v>
      </c>
      <c r="F11" s="29">
        <v>28445.5</v>
      </c>
      <c r="G11" s="30">
        <f>[1]List4!K50</f>
        <v>33.701973434535098</v>
      </c>
      <c r="H11" s="31">
        <v>527</v>
      </c>
      <c r="I11" s="29">
        <v>17760.939999999999</v>
      </c>
      <c r="J11" s="32">
        <v>28445.5</v>
      </c>
      <c r="K11" s="8"/>
      <c r="L11" s="24"/>
    </row>
    <row r="12" spans="1:12" customFormat="1" x14ac:dyDescent="0.25">
      <c r="A12" s="25">
        <v>17073</v>
      </c>
      <c r="B12" s="25" t="s">
        <v>22</v>
      </c>
      <c r="C12" s="26" t="s">
        <v>13</v>
      </c>
      <c r="D12" s="33">
        <f t="shared" si="0"/>
        <v>32.265000000000001</v>
      </c>
      <c r="E12" s="31">
        <v>800</v>
      </c>
      <c r="F12" s="29">
        <v>25812</v>
      </c>
      <c r="G12" s="30">
        <f>[1]List4!K60</f>
        <v>31.311874345549736</v>
      </c>
      <c r="H12" s="31">
        <v>955</v>
      </c>
      <c r="I12" s="29">
        <v>29902.84</v>
      </c>
      <c r="J12" s="32">
        <v>25812</v>
      </c>
      <c r="K12" s="8"/>
      <c r="L12" s="24"/>
    </row>
    <row r="13" spans="1:12" customFormat="1" x14ac:dyDescent="0.25">
      <c r="A13" s="25">
        <v>17196</v>
      </c>
      <c r="B13" s="25" t="s">
        <v>23</v>
      </c>
      <c r="C13" s="26" t="s">
        <v>13</v>
      </c>
      <c r="D13" s="33">
        <f t="shared" si="0"/>
        <v>24.2</v>
      </c>
      <c r="E13" s="31">
        <v>11</v>
      </c>
      <c r="F13" s="29">
        <v>266.2</v>
      </c>
      <c r="G13" s="30">
        <f>[1]List4!K140</f>
        <v>11.41764705882353</v>
      </c>
      <c r="H13" s="31">
        <v>34</v>
      </c>
      <c r="I13" s="29">
        <v>388.2</v>
      </c>
      <c r="J13" s="32">
        <v>266.2</v>
      </c>
      <c r="K13" s="8"/>
      <c r="L13" s="24"/>
    </row>
    <row r="14" spans="1:12" customFormat="1" x14ac:dyDescent="0.25">
      <c r="A14" s="25">
        <v>17322</v>
      </c>
      <c r="B14" s="25" t="s">
        <v>24</v>
      </c>
      <c r="C14" s="26" t="s">
        <v>13</v>
      </c>
      <c r="D14" s="33">
        <f t="shared" si="0"/>
        <v>96.99</v>
      </c>
      <c r="E14" s="31">
        <v>30</v>
      </c>
      <c r="F14" s="29">
        <v>2909.7</v>
      </c>
      <c r="G14" s="30">
        <f>[1]List4!K149</f>
        <v>116.36075</v>
      </c>
      <c r="H14" s="31">
        <v>48</v>
      </c>
      <c r="I14" s="29">
        <v>5585.3159999999998</v>
      </c>
      <c r="J14" s="32">
        <v>2909.7</v>
      </c>
      <c r="K14" s="8"/>
      <c r="L14" s="24"/>
    </row>
    <row r="15" spans="1:12" customFormat="1" x14ac:dyDescent="0.25">
      <c r="A15" s="25">
        <v>17161</v>
      </c>
      <c r="B15" s="25" t="s">
        <v>25</v>
      </c>
      <c r="C15" s="26" t="s">
        <v>13</v>
      </c>
      <c r="D15" s="33">
        <f t="shared" si="0"/>
        <v>22.042857142857144</v>
      </c>
      <c r="E15" s="31">
        <v>840</v>
      </c>
      <c r="F15" s="29">
        <v>18516</v>
      </c>
      <c r="G15" s="30">
        <f>[1]List4!K124</f>
        <v>22.657037037037036</v>
      </c>
      <c r="H15" s="31">
        <v>648</v>
      </c>
      <c r="I15" s="29">
        <v>14681.76</v>
      </c>
      <c r="J15" s="32">
        <v>18516</v>
      </c>
      <c r="K15" s="8"/>
      <c r="L15" s="24"/>
    </row>
    <row r="16" spans="1:12" customFormat="1" x14ac:dyDescent="0.25">
      <c r="A16" s="25">
        <v>17150</v>
      </c>
      <c r="B16" s="25" t="s">
        <v>26</v>
      </c>
      <c r="C16" s="26" t="s">
        <v>13</v>
      </c>
      <c r="D16" s="33">
        <f t="shared" si="0"/>
        <v>64.195185185185181</v>
      </c>
      <c r="E16" s="31">
        <v>270</v>
      </c>
      <c r="F16" s="29">
        <v>17332.7</v>
      </c>
      <c r="G16" s="30">
        <f>[1]List4!K115</f>
        <v>58.931540697674421</v>
      </c>
      <c r="H16" s="31">
        <v>344</v>
      </c>
      <c r="I16" s="29">
        <v>20272.45</v>
      </c>
      <c r="J16" s="32">
        <v>17332.7</v>
      </c>
      <c r="K16" s="8"/>
      <c r="L16" s="24"/>
    </row>
    <row r="17" spans="1:12" customFormat="1" x14ac:dyDescent="0.25">
      <c r="A17" s="25">
        <v>17056</v>
      </c>
      <c r="B17" s="25" t="s">
        <v>27</v>
      </c>
      <c r="C17" s="26" t="s">
        <v>13</v>
      </c>
      <c r="D17" s="33">
        <f t="shared" si="0"/>
        <v>111.5090909090909</v>
      </c>
      <c r="E17" s="31">
        <v>44</v>
      </c>
      <c r="F17" s="29">
        <v>4906.3999999999996</v>
      </c>
      <c r="G17" s="30">
        <f>[1]List4!K45</f>
        <v>111.5090909090909</v>
      </c>
      <c r="H17" s="31">
        <v>44</v>
      </c>
      <c r="I17" s="29">
        <v>4906.3999999999996</v>
      </c>
      <c r="J17" s="32">
        <v>4906.3999999999996</v>
      </c>
      <c r="K17" s="8"/>
      <c r="L17" s="24"/>
    </row>
    <row r="18" spans="1:12" customFormat="1" x14ac:dyDescent="0.25">
      <c r="A18" s="25">
        <v>17029</v>
      </c>
      <c r="B18" s="25" t="s">
        <v>28</v>
      </c>
      <c r="C18" s="26" t="s">
        <v>13</v>
      </c>
      <c r="D18" s="33">
        <f t="shared" si="0"/>
        <v>405.04166666666669</v>
      </c>
      <c r="E18" s="31">
        <v>48</v>
      </c>
      <c r="F18" s="29">
        <v>19442</v>
      </c>
      <c r="G18" s="30">
        <f>[1]List4!K26</f>
        <v>405.04166666666669</v>
      </c>
      <c r="H18" s="31">
        <v>48</v>
      </c>
      <c r="I18" s="29">
        <v>19442</v>
      </c>
      <c r="J18" s="32">
        <v>19442</v>
      </c>
      <c r="K18" s="8"/>
      <c r="L18" s="24"/>
    </row>
    <row r="19" spans="1:12" customFormat="1" x14ac:dyDescent="0.25">
      <c r="A19" s="25">
        <v>17148</v>
      </c>
      <c r="B19" s="25" t="s">
        <v>29</v>
      </c>
      <c r="C19" s="26" t="s">
        <v>30</v>
      </c>
      <c r="D19" s="27">
        <v>0</v>
      </c>
      <c r="E19" s="31">
        <v>0</v>
      </c>
      <c r="F19" s="29">
        <v>0</v>
      </c>
      <c r="G19" s="30">
        <f>[1]List4!K113</f>
        <v>516.56315789473683</v>
      </c>
      <c r="H19" s="31">
        <v>38</v>
      </c>
      <c r="I19" s="29">
        <v>19629.400000000001</v>
      </c>
      <c r="J19" s="32">
        <v>0</v>
      </c>
      <c r="K19" s="8"/>
      <c r="L19" s="24"/>
    </row>
    <row r="20" spans="1:12" customFormat="1" x14ac:dyDescent="0.25">
      <c r="A20" s="25">
        <v>17025</v>
      </c>
      <c r="B20" s="25" t="s">
        <v>31</v>
      </c>
      <c r="C20" s="26" t="s">
        <v>13</v>
      </c>
      <c r="D20" s="33">
        <f>F20/E20</f>
        <v>148.685</v>
      </c>
      <c r="E20" s="31">
        <v>40</v>
      </c>
      <c r="F20" s="29">
        <v>5947.4</v>
      </c>
      <c r="G20" s="30">
        <f>[1]List4!K22</f>
        <v>148.65000000000003</v>
      </c>
      <c r="H20" s="31">
        <v>20</v>
      </c>
      <c r="I20" s="29">
        <v>2973</v>
      </c>
      <c r="J20" s="32">
        <v>5947.4</v>
      </c>
      <c r="K20" s="8"/>
      <c r="L20" s="24"/>
    </row>
    <row r="21" spans="1:12" customFormat="1" x14ac:dyDescent="0.25">
      <c r="A21" s="25">
        <v>17142</v>
      </c>
      <c r="B21" s="25" t="s">
        <v>32</v>
      </c>
      <c r="C21" s="26" t="s">
        <v>13</v>
      </c>
      <c r="D21" s="33">
        <f>F21/E21</f>
        <v>3567</v>
      </c>
      <c r="E21" s="31">
        <v>5</v>
      </c>
      <c r="F21" s="29">
        <v>17835</v>
      </c>
      <c r="G21" s="30">
        <f>[1]List4!K108</f>
        <v>3242.5666666666671</v>
      </c>
      <c r="H21" s="31">
        <v>3</v>
      </c>
      <c r="I21" s="29">
        <v>9727.7000000000007</v>
      </c>
      <c r="J21" s="32">
        <v>17835</v>
      </c>
      <c r="K21" s="8"/>
      <c r="L21" s="24"/>
    </row>
    <row r="22" spans="1:12" customFormat="1" x14ac:dyDescent="0.25">
      <c r="A22" s="25">
        <v>17013</v>
      </c>
      <c r="B22" s="25" t="s">
        <v>33</v>
      </c>
      <c r="C22" s="26" t="s">
        <v>13</v>
      </c>
      <c r="D22" s="33">
        <f>F22/E22</f>
        <v>86.52</v>
      </c>
      <c r="E22" s="31">
        <v>50</v>
      </c>
      <c r="F22" s="29">
        <v>4326</v>
      </c>
      <c r="G22" s="30">
        <f>[1]List4!K14</f>
        <v>71.41288732394365</v>
      </c>
      <c r="H22" s="31">
        <v>142</v>
      </c>
      <c r="I22" s="29">
        <v>10140.629999999999</v>
      </c>
      <c r="J22" s="32">
        <v>4326</v>
      </c>
      <c r="K22" s="8"/>
      <c r="L22" s="24"/>
    </row>
    <row r="23" spans="1:12" customFormat="1" x14ac:dyDescent="0.25">
      <c r="A23" s="25">
        <v>17137</v>
      </c>
      <c r="B23" s="25" t="s">
        <v>34</v>
      </c>
      <c r="C23" s="26" t="s">
        <v>13</v>
      </c>
      <c r="D23" s="33">
        <f>F23/E23</f>
        <v>5.3145555555555557</v>
      </c>
      <c r="E23" s="31">
        <v>9000</v>
      </c>
      <c r="F23" s="29">
        <v>47831</v>
      </c>
      <c r="G23" s="30">
        <f>[1]List4!K105</f>
        <v>5.156653971708379</v>
      </c>
      <c r="H23" s="31">
        <v>9190</v>
      </c>
      <c r="I23" s="29">
        <v>47389.65</v>
      </c>
      <c r="J23" s="32">
        <f>47831</f>
        <v>47831</v>
      </c>
      <c r="K23" s="8"/>
      <c r="L23" s="24"/>
    </row>
    <row r="24" spans="1:12" customFormat="1" x14ac:dyDescent="0.25">
      <c r="A24" s="25">
        <v>17006</v>
      </c>
      <c r="B24" s="25" t="s">
        <v>35</v>
      </c>
      <c r="C24" s="26" t="s">
        <v>13</v>
      </c>
      <c r="D24" s="27">
        <v>0</v>
      </c>
      <c r="E24" s="28">
        <v>0</v>
      </c>
      <c r="F24" s="29">
        <v>0</v>
      </c>
      <c r="G24" s="30">
        <f>[1]List4!K7</f>
        <v>92.4</v>
      </c>
      <c r="H24" s="31">
        <v>4</v>
      </c>
      <c r="I24" s="29">
        <v>369.6</v>
      </c>
      <c r="J24" s="32">
        <v>0</v>
      </c>
      <c r="K24" s="8"/>
      <c r="L24" s="24"/>
    </row>
    <row r="25" spans="1:12" customFormat="1" x14ac:dyDescent="0.25">
      <c r="A25" s="25">
        <v>17348</v>
      </c>
      <c r="B25" s="25" t="s">
        <v>36</v>
      </c>
      <c r="C25" s="26" t="s">
        <v>13</v>
      </c>
      <c r="D25" s="27">
        <v>0</v>
      </c>
      <c r="E25" s="28">
        <v>0</v>
      </c>
      <c r="F25" s="29">
        <v>0</v>
      </c>
      <c r="G25" s="30">
        <f>[1]List4!K151</f>
        <v>39</v>
      </c>
      <c r="H25" s="31">
        <v>4</v>
      </c>
      <c r="I25" s="29">
        <v>156</v>
      </c>
      <c r="J25" s="32">
        <v>0</v>
      </c>
      <c r="K25" s="8"/>
      <c r="L25" s="24"/>
    </row>
    <row r="26" spans="1:12" customFormat="1" x14ac:dyDescent="0.25">
      <c r="A26" s="25">
        <v>17054</v>
      </c>
      <c r="B26" s="25" t="s">
        <v>37</v>
      </c>
      <c r="C26" s="26" t="s">
        <v>13</v>
      </c>
      <c r="D26" s="33">
        <f>F26/E26</f>
        <v>11.025714285714285</v>
      </c>
      <c r="E26" s="31">
        <v>350</v>
      </c>
      <c r="F26" s="29">
        <v>3859</v>
      </c>
      <c r="G26" s="30">
        <f>[1]List4!K43</f>
        <v>4.4380000000000006</v>
      </c>
      <c r="H26" s="31">
        <v>810</v>
      </c>
      <c r="I26" s="29">
        <v>3594.78</v>
      </c>
      <c r="J26" s="32">
        <v>3859</v>
      </c>
      <c r="K26" s="8"/>
      <c r="L26" s="24"/>
    </row>
    <row r="27" spans="1:12" customFormat="1" x14ac:dyDescent="0.25">
      <c r="A27" s="25">
        <v>17005</v>
      </c>
      <c r="B27" s="25" t="s">
        <v>38</v>
      </c>
      <c r="C27" s="26" t="s">
        <v>13</v>
      </c>
      <c r="D27" s="27">
        <v>0</v>
      </c>
      <c r="E27" s="28">
        <v>0</v>
      </c>
      <c r="F27" s="29">
        <v>0</v>
      </c>
      <c r="G27" s="30">
        <f>[1]List4!K6</f>
        <v>440.50909090909096</v>
      </c>
      <c r="H27" s="31">
        <v>11</v>
      </c>
      <c r="I27" s="29">
        <v>4845.6000000000004</v>
      </c>
      <c r="J27" s="32">
        <v>0</v>
      </c>
      <c r="K27" s="8"/>
      <c r="L27" s="24"/>
    </row>
    <row r="28" spans="1:12" customFormat="1" x14ac:dyDescent="0.25">
      <c r="A28" s="25">
        <v>17036</v>
      </c>
      <c r="B28" s="25" t="s">
        <v>39</v>
      </c>
      <c r="C28" s="26" t="s">
        <v>13</v>
      </c>
      <c r="D28" s="33">
        <f>F28/E28</f>
        <v>732.98461538461538</v>
      </c>
      <c r="E28" s="31">
        <v>130</v>
      </c>
      <c r="F28" s="29">
        <v>95288</v>
      </c>
      <c r="G28" s="30">
        <f>[1]List4!K30</f>
        <v>719.94999999999993</v>
      </c>
      <c r="H28" s="31">
        <v>7</v>
      </c>
      <c r="I28" s="29">
        <v>5039.6499999999996</v>
      </c>
      <c r="J28" s="32">
        <v>95288</v>
      </c>
      <c r="K28" s="8"/>
      <c r="L28" s="24"/>
    </row>
    <row r="29" spans="1:12" customFormat="1" x14ac:dyDescent="0.25">
      <c r="A29" s="25">
        <v>17020</v>
      </c>
      <c r="B29" s="25" t="s">
        <v>40</v>
      </c>
      <c r="C29" s="26" t="s">
        <v>13</v>
      </c>
      <c r="D29" s="27">
        <v>0</v>
      </c>
      <c r="E29" s="28">
        <v>0</v>
      </c>
      <c r="F29" s="29">
        <v>0</v>
      </c>
      <c r="G29" s="30">
        <f>[1]List4!K20</f>
        <v>31.823</v>
      </c>
      <c r="H29" s="31">
        <v>30</v>
      </c>
      <c r="I29" s="29">
        <v>954.69</v>
      </c>
      <c r="J29" s="32">
        <v>0</v>
      </c>
      <c r="K29" s="8"/>
      <c r="L29" s="24"/>
    </row>
    <row r="30" spans="1:12" customFormat="1" x14ac:dyDescent="0.25">
      <c r="A30" s="25">
        <v>17194</v>
      </c>
      <c r="B30" s="25" t="s">
        <v>41</v>
      </c>
      <c r="C30" s="26" t="s">
        <v>13</v>
      </c>
      <c r="D30" s="33">
        <f t="shared" ref="D30:D37" si="1">F30/E30</f>
        <v>24.858333333333334</v>
      </c>
      <c r="E30" s="31">
        <v>600</v>
      </c>
      <c r="F30" s="29">
        <v>14915</v>
      </c>
      <c r="G30" s="30">
        <f>[1]List4!K138</f>
        <v>23.855270092226611</v>
      </c>
      <c r="H30" s="31">
        <v>759</v>
      </c>
      <c r="I30" s="29">
        <v>18106.150000000001</v>
      </c>
      <c r="J30" s="32">
        <v>14915</v>
      </c>
      <c r="K30" s="8"/>
      <c r="L30" s="24"/>
    </row>
    <row r="31" spans="1:12" customFormat="1" x14ac:dyDescent="0.25">
      <c r="A31" s="25">
        <v>17118</v>
      </c>
      <c r="B31" s="25" t="s">
        <v>42</v>
      </c>
      <c r="C31" s="26" t="s">
        <v>13</v>
      </c>
      <c r="D31" s="33">
        <f t="shared" si="1"/>
        <v>4.3264481707317071</v>
      </c>
      <c r="E31" s="31">
        <v>6560</v>
      </c>
      <c r="F31" s="29">
        <v>28381.5</v>
      </c>
      <c r="G31" s="30">
        <f>[1]List4!K91</f>
        <v>3.38300900579581</v>
      </c>
      <c r="H31" s="31">
        <v>11215</v>
      </c>
      <c r="I31" s="29">
        <v>37940.446000000004</v>
      </c>
      <c r="J31" s="32">
        <v>28381.5</v>
      </c>
      <c r="K31" s="8"/>
      <c r="L31" s="24"/>
    </row>
    <row r="32" spans="1:12" customFormat="1" x14ac:dyDescent="0.25">
      <c r="A32" s="25">
        <v>17117</v>
      </c>
      <c r="B32" s="25" t="s">
        <v>43</v>
      </c>
      <c r="C32" s="26" t="s">
        <v>13</v>
      </c>
      <c r="D32" s="33">
        <f t="shared" si="1"/>
        <v>1.6989328063241107</v>
      </c>
      <c r="E32" s="31">
        <v>25300</v>
      </c>
      <c r="F32" s="29">
        <v>42983</v>
      </c>
      <c r="G32" s="30">
        <f>[1]List4!K90</f>
        <v>1.4692883690796874</v>
      </c>
      <c r="H32" s="31">
        <v>29327</v>
      </c>
      <c r="I32" s="29">
        <v>43089.82</v>
      </c>
      <c r="J32" s="32">
        <v>42983</v>
      </c>
      <c r="K32" s="8"/>
      <c r="L32" s="24"/>
    </row>
    <row r="33" spans="1:12" customFormat="1" x14ac:dyDescent="0.25">
      <c r="A33" s="25">
        <v>17155</v>
      </c>
      <c r="B33" s="25" t="s">
        <v>44</v>
      </c>
      <c r="C33" s="26" t="s">
        <v>13</v>
      </c>
      <c r="D33" s="33">
        <f t="shared" si="1"/>
        <v>19.377745163442295</v>
      </c>
      <c r="E33" s="31">
        <v>1499</v>
      </c>
      <c r="F33" s="29">
        <v>29047.24</v>
      </c>
      <c r="G33" s="30">
        <f>[1]List4!K119</f>
        <v>18.671614379084961</v>
      </c>
      <c r="H33" s="31">
        <v>1530</v>
      </c>
      <c r="I33" s="29">
        <v>28567.57</v>
      </c>
      <c r="J33" s="32">
        <v>29047.24</v>
      </c>
      <c r="K33" s="8"/>
      <c r="L33" s="24"/>
    </row>
    <row r="34" spans="1:12" customFormat="1" x14ac:dyDescent="0.25">
      <c r="A34" s="25">
        <v>17094</v>
      </c>
      <c r="B34" s="25" t="s">
        <v>45</v>
      </c>
      <c r="C34" s="26" t="s">
        <v>13</v>
      </c>
      <c r="D34" s="33">
        <f t="shared" si="1"/>
        <v>15.015384615384615</v>
      </c>
      <c r="E34" s="31">
        <v>260</v>
      </c>
      <c r="F34" s="29">
        <v>3904</v>
      </c>
      <c r="G34" s="30">
        <f>[1]List4!K75</f>
        <v>14.109320388349515</v>
      </c>
      <c r="H34" s="31">
        <v>412</v>
      </c>
      <c r="I34" s="29">
        <v>5813.04</v>
      </c>
      <c r="J34" s="32">
        <v>3904</v>
      </c>
      <c r="K34" s="8"/>
      <c r="L34" s="24"/>
    </row>
    <row r="35" spans="1:12" customFormat="1" x14ac:dyDescent="0.25">
      <c r="A35" s="25">
        <v>17423</v>
      </c>
      <c r="B35" s="25" t="s">
        <v>46</v>
      </c>
      <c r="C35" s="26" t="s">
        <v>13</v>
      </c>
      <c r="D35" s="33">
        <f t="shared" si="1"/>
        <v>9.1351923076923072</v>
      </c>
      <c r="E35" s="31">
        <v>520</v>
      </c>
      <c r="F35" s="29">
        <v>4750.3</v>
      </c>
      <c r="G35" s="30">
        <f>[1]List4!K161</f>
        <v>10.70627450980392</v>
      </c>
      <c r="H35" s="31">
        <v>714</v>
      </c>
      <c r="I35" s="29">
        <v>7644.28</v>
      </c>
      <c r="J35" s="32">
        <v>4750.3</v>
      </c>
      <c r="K35" s="8"/>
      <c r="L35" s="24"/>
    </row>
    <row r="36" spans="1:12" customFormat="1" x14ac:dyDescent="0.25">
      <c r="A36" s="25">
        <v>17048</v>
      </c>
      <c r="B36" s="25" t="s">
        <v>47</v>
      </c>
      <c r="C36" s="26" t="s">
        <v>13</v>
      </c>
      <c r="D36" s="33">
        <f t="shared" si="1"/>
        <v>50</v>
      </c>
      <c r="E36" s="31">
        <v>130</v>
      </c>
      <c r="F36" s="29">
        <v>6500</v>
      </c>
      <c r="G36" s="30">
        <f>[1]List4!K37</f>
        <v>54.793137254901957</v>
      </c>
      <c r="H36" s="31">
        <v>204</v>
      </c>
      <c r="I36" s="29">
        <v>11177.8</v>
      </c>
      <c r="J36" s="32">
        <v>6500</v>
      </c>
      <c r="K36" s="8"/>
      <c r="L36" s="24"/>
    </row>
    <row r="37" spans="1:12" customFormat="1" x14ac:dyDescent="0.25">
      <c r="A37" s="25">
        <v>17095</v>
      </c>
      <c r="B37" s="25" t="s">
        <v>48</v>
      </c>
      <c r="C37" s="26" t="s">
        <v>13</v>
      </c>
      <c r="D37" s="33">
        <f t="shared" si="1"/>
        <v>35.412264150943393</v>
      </c>
      <c r="E37" s="31">
        <v>1060</v>
      </c>
      <c r="F37" s="29">
        <v>37537</v>
      </c>
      <c r="G37" s="30">
        <f>[1]List4!K76</f>
        <v>32.986441515650739</v>
      </c>
      <c r="H37" s="31">
        <v>1214</v>
      </c>
      <c r="I37" s="29">
        <v>40045.54</v>
      </c>
      <c r="J37" s="32">
        <v>37537</v>
      </c>
      <c r="K37" s="8"/>
      <c r="L37" s="24"/>
    </row>
    <row r="38" spans="1:12" customFormat="1" x14ac:dyDescent="0.25">
      <c r="A38" s="34">
        <v>17146</v>
      </c>
      <c r="B38" s="34" t="s">
        <v>49</v>
      </c>
      <c r="C38" s="35" t="s">
        <v>13</v>
      </c>
      <c r="D38" s="36">
        <f>'[1]soubor vybraných karet'!I83</f>
        <v>22.86</v>
      </c>
      <c r="E38" s="37">
        <f>'[1]soubor vybraných karet'!H83</f>
        <v>5200</v>
      </c>
      <c r="F38" s="38">
        <v>118872</v>
      </c>
      <c r="G38" s="39">
        <f>[1]List4!K112</f>
        <v>22.845097425191369</v>
      </c>
      <c r="H38" s="37">
        <v>5748</v>
      </c>
      <c r="I38" s="38">
        <v>131313.62</v>
      </c>
      <c r="J38" s="32">
        <v>118872</v>
      </c>
      <c r="K38" s="8"/>
      <c r="L38" s="24"/>
    </row>
    <row r="39" spans="1:12" customFormat="1" x14ac:dyDescent="0.25">
      <c r="A39" s="25">
        <v>17012</v>
      </c>
      <c r="B39" s="25" t="s">
        <v>50</v>
      </c>
      <c r="C39" s="26" t="s">
        <v>13</v>
      </c>
      <c r="D39" s="33">
        <f t="shared" ref="D39:D48" si="2">F39/E39</f>
        <v>500.29523809523812</v>
      </c>
      <c r="E39" s="31">
        <v>21</v>
      </c>
      <c r="F39" s="29">
        <v>10506.2</v>
      </c>
      <c r="G39" s="30">
        <f>[1]List4!K13</f>
        <v>501.8117647058823</v>
      </c>
      <c r="H39" s="31">
        <v>17</v>
      </c>
      <c r="I39" s="29">
        <v>8530.7999999999993</v>
      </c>
      <c r="J39" s="32">
        <v>10506.2</v>
      </c>
      <c r="K39" s="8"/>
      <c r="L39" s="24"/>
    </row>
    <row r="40" spans="1:12" customFormat="1" x14ac:dyDescent="0.25">
      <c r="A40" s="25">
        <v>17160</v>
      </c>
      <c r="B40" s="25" t="s">
        <v>51</v>
      </c>
      <c r="C40" s="26" t="s">
        <v>13</v>
      </c>
      <c r="D40" s="33">
        <f t="shared" si="2"/>
        <v>131.22298136645963</v>
      </c>
      <c r="E40" s="31">
        <v>322</v>
      </c>
      <c r="F40" s="29">
        <v>42253.8</v>
      </c>
      <c r="G40" s="30">
        <f>[1]List4!K123</f>
        <v>131.22298136645963</v>
      </c>
      <c r="H40" s="31">
        <v>322</v>
      </c>
      <c r="I40" s="29">
        <v>42253.8</v>
      </c>
      <c r="J40" s="32">
        <v>42253.8</v>
      </c>
      <c r="K40" s="8"/>
      <c r="L40" s="24"/>
    </row>
    <row r="41" spans="1:12" customFormat="1" x14ac:dyDescent="0.25">
      <c r="A41" s="25">
        <v>17381</v>
      </c>
      <c r="B41" s="25" t="s">
        <v>52</v>
      </c>
      <c r="C41" s="26" t="s">
        <v>30</v>
      </c>
      <c r="D41" s="33">
        <f t="shared" si="2"/>
        <v>44.751219512195121</v>
      </c>
      <c r="E41" s="31">
        <v>205</v>
      </c>
      <c r="F41" s="29">
        <v>9174</v>
      </c>
      <c r="G41" s="30">
        <f>[1]List4!K156</f>
        <v>45.052067039106156</v>
      </c>
      <c r="H41" s="31">
        <v>179</v>
      </c>
      <c r="I41" s="29">
        <v>8064.32</v>
      </c>
      <c r="J41" s="32">
        <v>9174</v>
      </c>
      <c r="K41" s="8"/>
      <c r="L41" s="24"/>
    </row>
    <row r="42" spans="1:12" customFormat="1" x14ac:dyDescent="0.25">
      <c r="A42" s="25">
        <v>17014</v>
      </c>
      <c r="B42" s="25" t="s">
        <v>53</v>
      </c>
      <c r="C42" s="26" t="s">
        <v>13</v>
      </c>
      <c r="D42" s="33">
        <f t="shared" si="2"/>
        <v>7.8970553592461723</v>
      </c>
      <c r="E42" s="31">
        <v>849</v>
      </c>
      <c r="F42" s="29">
        <v>6704.6</v>
      </c>
      <c r="G42" s="30">
        <f>[1]List4!K15</f>
        <v>7.632493112947663</v>
      </c>
      <c r="H42" s="31">
        <v>1452</v>
      </c>
      <c r="I42" s="29">
        <v>11082.38</v>
      </c>
      <c r="J42" s="32">
        <v>6704.6</v>
      </c>
      <c r="K42" s="8"/>
      <c r="L42" s="24"/>
    </row>
    <row r="43" spans="1:12" customFormat="1" x14ac:dyDescent="0.25">
      <c r="A43" s="25">
        <v>17105</v>
      </c>
      <c r="B43" s="25" t="s">
        <v>53</v>
      </c>
      <c r="C43" s="26" t="s">
        <v>13</v>
      </c>
      <c r="D43" s="33">
        <f t="shared" si="2"/>
        <v>196.82000000000002</v>
      </c>
      <c r="E43" s="31">
        <v>15</v>
      </c>
      <c r="F43" s="29">
        <v>2952.3</v>
      </c>
      <c r="G43" s="30">
        <f>[1]List4!K83</f>
        <v>91.960000000000008</v>
      </c>
      <c r="H43" s="31">
        <v>75</v>
      </c>
      <c r="I43" s="29">
        <v>6897</v>
      </c>
      <c r="J43" s="32">
        <v>2952.3</v>
      </c>
      <c r="K43" s="8"/>
      <c r="L43" s="24"/>
    </row>
    <row r="44" spans="1:12" customFormat="1" x14ac:dyDescent="0.25">
      <c r="A44" s="25">
        <v>17128</v>
      </c>
      <c r="B44" s="25" t="s">
        <v>54</v>
      </c>
      <c r="C44" s="26" t="s">
        <v>13</v>
      </c>
      <c r="D44" s="33">
        <f t="shared" si="2"/>
        <v>4.84</v>
      </c>
      <c r="E44" s="31">
        <v>3300</v>
      </c>
      <c r="F44" s="29">
        <v>15972</v>
      </c>
      <c r="G44" s="30">
        <f>[1]List4!K98</f>
        <v>4.84</v>
      </c>
      <c r="H44" s="31">
        <v>5380</v>
      </c>
      <c r="I44" s="29">
        <v>26039.200000000001</v>
      </c>
      <c r="J44" s="32">
        <v>15972</v>
      </c>
      <c r="K44" s="8"/>
      <c r="L44" s="24"/>
    </row>
    <row r="45" spans="1:12" customFormat="1" x14ac:dyDescent="0.25">
      <c r="A45" s="25">
        <v>17033</v>
      </c>
      <c r="B45" s="25" t="s">
        <v>55</v>
      </c>
      <c r="C45" s="26" t="s">
        <v>13</v>
      </c>
      <c r="D45" s="33">
        <f t="shared" si="2"/>
        <v>2.66</v>
      </c>
      <c r="E45" s="31">
        <v>400</v>
      </c>
      <c r="F45" s="29">
        <v>1064</v>
      </c>
      <c r="G45" s="30">
        <f>[1]List4!K28</f>
        <v>2.4199999999999995</v>
      </c>
      <c r="H45" s="31">
        <v>404</v>
      </c>
      <c r="I45" s="29">
        <v>977.68</v>
      </c>
      <c r="J45" s="32">
        <v>1064</v>
      </c>
      <c r="K45" s="8"/>
      <c r="L45" s="24"/>
    </row>
    <row r="46" spans="1:12" customFormat="1" x14ac:dyDescent="0.25">
      <c r="A46" s="25">
        <v>17093</v>
      </c>
      <c r="B46" s="25" t="s">
        <v>56</v>
      </c>
      <c r="C46" s="26" t="s">
        <v>13</v>
      </c>
      <c r="D46" s="33">
        <f t="shared" si="2"/>
        <v>376.5542857142857</v>
      </c>
      <c r="E46" s="31">
        <v>70</v>
      </c>
      <c r="F46" s="29">
        <v>26358.799999999999</v>
      </c>
      <c r="G46" s="30">
        <f>[1]List4!K74</f>
        <v>375.26365384615383</v>
      </c>
      <c r="H46" s="31">
        <v>104</v>
      </c>
      <c r="I46" s="29">
        <v>39027.42</v>
      </c>
      <c r="J46" s="32">
        <v>26358.799999999999</v>
      </c>
      <c r="K46" s="8"/>
      <c r="L46" s="24"/>
    </row>
    <row r="47" spans="1:12" customFormat="1" x14ac:dyDescent="0.25">
      <c r="A47" s="25">
        <v>17032</v>
      </c>
      <c r="B47" s="25" t="s">
        <v>57</v>
      </c>
      <c r="C47" s="26" t="s">
        <v>13</v>
      </c>
      <c r="D47" s="33">
        <f t="shared" si="2"/>
        <v>5.5266666666666664</v>
      </c>
      <c r="E47" s="31">
        <v>300</v>
      </c>
      <c r="F47" s="29">
        <v>1658</v>
      </c>
      <c r="G47" s="30">
        <f>[1]List4!K27</f>
        <v>5.0263738738738741</v>
      </c>
      <c r="H47" s="31">
        <v>444</v>
      </c>
      <c r="I47" s="29">
        <v>2231.71</v>
      </c>
      <c r="J47" s="32">
        <v>1658</v>
      </c>
      <c r="K47" s="8"/>
      <c r="L47" s="24"/>
    </row>
    <row r="48" spans="1:12" customFormat="1" x14ac:dyDescent="0.25">
      <c r="A48" s="25">
        <v>17201</v>
      </c>
      <c r="B48" s="25" t="s">
        <v>58</v>
      </c>
      <c r="C48" s="26" t="s">
        <v>13</v>
      </c>
      <c r="D48" s="33">
        <f t="shared" si="2"/>
        <v>60.65</v>
      </c>
      <c r="E48" s="31">
        <v>20</v>
      </c>
      <c r="F48" s="29">
        <v>1213</v>
      </c>
      <c r="G48" s="30">
        <f>[1]List4!K141</f>
        <v>43.567647058823525</v>
      </c>
      <c r="H48" s="31">
        <v>34</v>
      </c>
      <c r="I48" s="29">
        <v>1481.3</v>
      </c>
      <c r="J48" s="32">
        <v>1213</v>
      </c>
      <c r="K48" s="8"/>
      <c r="L48" s="24"/>
    </row>
    <row r="49" spans="1:12" customFormat="1" x14ac:dyDescent="0.25">
      <c r="A49" s="25">
        <v>17100</v>
      </c>
      <c r="B49" s="25" t="s">
        <v>59</v>
      </c>
      <c r="C49" s="26" t="s">
        <v>13</v>
      </c>
      <c r="D49" s="27">
        <v>0</v>
      </c>
      <c r="E49" s="28">
        <v>0</v>
      </c>
      <c r="F49" s="29">
        <v>0</v>
      </c>
      <c r="G49" s="30">
        <f>[1]List4!K80</f>
        <v>37.48416666666666</v>
      </c>
      <c r="H49" s="31">
        <v>24</v>
      </c>
      <c r="I49" s="29">
        <v>899.62</v>
      </c>
      <c r="J49" s="32">
        <v>0</v>
      </c>
      <c r="K49" s="8"/>
      <c r="L49" s="24"/>
    </row>
    <row r="50" spans="1:12" customFormat="1" x14ac:dyDescent="0.25">
      <c r="A50" s="25">
        <v>17103</v>
      </c>
      <c r="B50" s="25" t="s">
        <v>60</v>
      </c>
      <c r="C50" s="26" t="s">
        <v>13</v>
      </c>
      <c r="D50" s="33">
        <f>F50/E50</f>
        <v>97.1</v>
      </c>
      <c r="E50" s="31">
        <v>20</v>
      </c>
      <c r="F50" s="29">
        <v>1942</v>
      </c>
      <c r="G50" s="30">
        <f>[1]List4!K81</f>
        <v>88.33</v>
      </c>
      <c r="H50" s="31">
        <v>14</v>
      </c>
      <c r="I50" s="29">
        <v>1236.6199999999999</v>
      </c>
      <c r="J50" s="32">
        <v>1942</v>
      </c>
      <c r="K50" s="8"/>
      <c r="L50" s="24"/>
    </row>
    <row r="51" spans="1:12" customFormat="1" x14ac:dyDescent="0.25">
      <c r="A51" s="25">
        <v>17907</v>
      </c>
      <c r="B51" s="25" t="s">
        <v>61</v>
      </c>
      <c r="C51" s="26" t="s">
        <v>30</v>
      </c>
      <c r="D51" s="33">
        <f>F51/E51</f>
        <v>261.69545454545454</v>
      </c>
      <c r="E51" s="31">
        <v>44</v>
      </c>
      <c r="F51" s="29">
        <v>11514.6</v>
      </c>
      <c r="G51" s="30">
        <f>[1]List4!K169</f>
        <v>308.6474074074074</v>
      </c>
      <c r="H51" s="31">
        <v>27</v>
      </c>
      <c r="I51" s="29">
        <v>8333.48</v>
      </c>
      <c r="J51" s="32">
        <v>11514.6</v>
      </c>
      <c r="K51" s="8"/>
      <c r="L51" s="24"/>
    </row>
    <row r="52" spans="1:12" customFormat="1" x14ac:dyDescent="0.25">
      <c r="A52" s="25">
        <v>17112</v>
      </c>
      <c r="B52" s="25" t="s">
        <v>62</v>
      </c>
      <c r="C52" s="26" t="s">
        <v>13</v>
      </c>
      <c r="D52" s="33">
        <f>F52/E52</f>
        <v>20.5</v>
      </c>
      <c r="E52" s="31">
        <v>150</v>
      </c>
      <c r="F52" s="29">
        <v>3075</v>
      </c>
      <c r="G52" s="30">
        <f>[1]List4!K86</f>
        <v>20.480358744394618</v>
      </c>
      <c r="H52" s="31">
        <v>223</v>
      </c>
      <c r="I52" s="29">
        <v>4567.12</v>
      </c>
      <c r="J52" s="32">
        <v>3075</v>
      </c>
      <c r="K52" s="8"/>
      <c r="L52" s="24"/>
    </row>
    <row r="53" spans="1:12" customFormat="1" x14ac:dyDescent="0.25">
      <c r="A53" s="34">
        <v>17159</v>
      </c>
      <c r="B53" s="34" t="s">
        <v>63</v>
      </c>
      <c r="C53" s="35" t="s">
        <v>13</v>
      </c>
      <c r="D53" s="36">
        <f>'[1]soubor vybraných karet'!I153</f>
        <v>55.249642857142859</v>
      </c>
      <c r="E53" s="37">
        <f>'[1]soubor vybraných karet'!H153</f>
        <v>1400</v>
      </c>
      <c r="F53" s="38">
        <v>77349.5</v>
      </c>
      <c r="G53" s="39">
        <f>[1]List4!K122</f>
        <v>55.249642857142859</v>
      </c>
      <c r="H53" s="37">
        <v>1400</v>
      </c>
      <c r="I53" s="38">
        <v>77349.5</v>
      </c>
      <c r="J53" s="32">
        <v>77349.5</v>
      </c>
      <c r="K53" s="8"/>
      <c r="L53" s="24"/>
    </row>
    <row r="54" spans="1:12" customFormat="1" x14ac:dyDescent="0.25">
      <c r="A54" s="25">
        <v>17002</v>
      </c>
      <c r="B54" s="25" t="s">
        <v>64</v>
      </c>
      <c r="C54" s="26" t="s">
        <v>13</v>
      </c>
      <c r="D54" s="33">
        <f>F54/E54</f>
        <v>364.6</v>
      </c>
      <c r="E54" s="31">
        <v>5</v>
      </c>
      <c r="F54" s="29">
        <v>1823</v>
      </c>
      <c r="G54" s="30">
        <f>[1]List4!K3</f>
        <v>267.32631578947371</v>
      </c>
      <c r="H54" s="31">
        <v>19</v>
      </c>
      <c r="I54" s="29">
        <v>5079.2</v>
      </c>
      <c r="J54" s="32">
        <v>1823</v>
      </c>
      <c r="K54" s="8"/>
      <c r="L54" s="24"/>
    </row>
    <row r="55" spans="1:12" customFormat="1" x14ac:dyDescent="0.25">
      <c r="A55" s="25">
        <v>17059</v>
      </c>
      <c r="B55" s="25" t="s">
        <v>65</v>
      </c>
      <c r="C55" s="26" t="s">
        <v>30</v>
      </c>
      <c r="D55" s="33">
        <f>F55/E55</f>
        <v>15.889805825242718</v>
      </c>
      <c r="E55" s="31">
        <v>2060</v>
      </c>
      <c r="F55" s="29">
        <v>32733</v>
      </c>
      <c r="G55" s="30">
        <f>[1]List4!K48</f>
        <v>7.4054726368159205</v>
      </c>
      <c r="H55" s="31">
        <v>2010</v>
      </c>
      <c r="I55" s="29">
        <v>14885</v>
      </c>
      <c r="J55" s="32">
        <v>32733</v>
      </c>
      <c r="K55" s="8"/>
      <c r="L55" s="24"/>
    </row>
    <row r="56" spans="1:12" customFormat="1" x14ac:dyDescent="0.25">
      <c r="A56" s="25">
        <v>17058</v>
      </c>
      <c r="B56" s="25" t="s">
        <v>66</v>
      </c>
      <c r="C56" s="26" t="s">
        <v>13</v>
      </c>
      <c r="D56" s="33">
        <f>F56/E56</f>
        <v>368.52380952380952</v>
      </c>
      <c r="E56" s="31">
        <v>21</v>
      </c>
      <c r="F56" s="29">
        <v>7739</v>
      </c>
      <c r="G56" s="30">
        <f>[1]List4!K47</f>
        <v>600</v>
      </c>
      <c r="H56" s="31">
        <v>1</v>
      </c>
      <c r="I56" s="29">
        <v>600</v>
      </c>
      <c r="J56" s="32">
        <v>7739</v>
      </c>
      <c r="K56" s="8"/>
      <c r="L56" s="24"/>
    </row>
    <row r="57" spans="1:12" customFormat="1" x14ac:dyDescent="0.25">
      <c r="A57" s="34">
        <v>17134</v>
      </c>
      <c r="B57" s="34" t="s">
        <v>67</v>
      </c>
      <c r="C57" s="35" t="s">
        <v>13</v>
      </c>
      <c r="D57" s="36">
        <f>'[1]soubor vybraných karet'!I61</f>
        <v>10.123652968036529</v>
      </c>
      <c r="E57" s="37">
        <f>'[1]soubor vybraných karet'!H61</f>
        <v>10950</v>
      </c>
      <c r="F57" s="38">
        <v>110854</v>
      </c>
      <c r="G57" s="39">
        <f>[1]List4!K103</f>
        <v>9.751538184993068</v>
      </c>
      <c r="H57" s="37">
        <v>19471</v>
      </c>
      <c r="I57" s="38">
        <v>189872.2</v>
      </c>
      <c r="J57" s="32">
        <v>110854</v>
      </c>
      <c r="K57" s="8"/>
      <c r="L57" s="24"/>
    </row>
    <row r="58" spans="1:12" customFormat="1" x14ac:dyDescent="0.25">
      <c r="A58" s="34">
        <v>17086</v>
      </c>
      <c r="B58" s="34" t="s">
        <v>68</v>
      </c>
      <c r="C58" s="35" t="s">
        <v>13</v>
      </c>
      <c r="D58" s="36">
        <f>'[1]soubor vybraných karet'!I117</f>
        <v>48.439645776566756</v>
      </c>
      <c r="E58" s="37">
        <f>'[1]soubor vybraných karet'!H146</f>
        <v>1468</v>
      </c>
      <c r="F58" s="38">
        <v>71109.399999999994</v>
      </c>
      <c r="G58" s="39">
        <f>[1]List4!K68</f>
        <v>49.377854154213978</v>
      </c>
      <c r="H58" s="37">
        <v>1673</v>
      </c>
      <c r="I58" s="38">
        <v>82609.149999999994</v>
      </c>
      <c r="J58" s="32">
        <v>71109.399999999994</v>
      </c>
      <c r="K58" s="8"/>
      <c r="L58" s="24"/>
    </row>
    <row r="59" spans="1:12" customFormat="1" x14ac:dyDescent="0.25">
      <c r="A59" s="25">
        <v>17144</v>
      </c>
      <c r="B59" s="25" t="s">
        <v>69</v>
      </c>
      <c r="C59" s="26" t="s">
        <v>13</v>
      </c>
      <c r="D59" s="33">
        <f>F59/E59</f>
        <v>79.564999999999998</v>
      </c>
      <c r="E59" s="31">
        <v>60</v>
      </c>
      <c r="F59" s="29">
        <v>4773.8999999999996</v>
      </c>
      <c r="G59" s="30">
        <f>[1]List4!K110</f>
        <v>75.028888888888901</v>
      </c>
      <c r="H59" s="31">
        <v>27</v>
      </c>
      <c r="I59" s="29">
        <v>2025.78</v>
      </c>
      <c r="J59" s="32">
        <v>4773.8999999999996</v>
      </c>
      <c r="K59" s="8"/>
      <c r="L59" s="24"/>
    </row>
    <row r="60" spans="1:12" customFormat="1" x14ac:dyDescent="0.25">
      <c r="A60" s="25">
        <v>17097</v>
      </c>
      <c r="B60" s="25" t="s">
        <v>70</v>
      </c>
      <c r="C60" s="26" t="s">
        <v>13</v>
      </c>
      <c r="D60" s="33">
        <f>F60/E60</f>
        <v>45.948947368421052</v>
      </c>
      <c r="E60" s="31">
        <v>950</v>
      </c>
      <c r="F60" s="29">
        <v>43651.5</v>
      </c>
      <c r="G60" s="30">
        <f>[1]List4!K77</f>
        <v>44.769999999999996</v>
      </c>
      <c r="H60" s="31">
        <v>828</v>
      </c>
      <c r="I60" s="29">
        <v>37069.56</v>
      </c>
      <c r="J60" s="32">
        <v>43651.5</v>
      </c>
      <c r="K60" s="8"/>
      <c r="L60" s="24"/>
    </row>
    <row r="61" spans="1:12" customFormat="1" x14ac:dyDescent="0.25">
      <c r="A61" s="25">
        <v>17066</v>
      </c>
      <c r="B61" s="25" t="s">
        <v>71</v>
      </c>
      <c r="C61" s="26" t="s">
        <v>13</v>
      </c>
      <c r="D61" s="33">
        <f>F61/E61</f>
        <v>48.770769230769233</v>
      </c>
      <c r="E61" s="31">
        <v>65</v>
      </c>
      <c r="F61" s="29">
        <v>3170.1</v>
      </c>
      <c r="G61" s="30">
        <f>[1]List4!K53</f>
        <v>47.856521739130429</v>
      </c>
      <c r="H61" s="31">
        <v>46</v>
      </c>
      <c r="I61" s="29">
        <v>2201.4</v>
      </c>
      <c r="J61" s="32">
        <v>3170.1</v>
      </c>
      <c r="K61" s="8"/>
      <c r="L61" s="24"/>
    </row>
    <row r="62" spans="1:12" customFormat="1" x14ac:dyDescent="0.25">
      <c r="A62" s="25">
        <v>17067</v>
      </c>
      <c r="B62" s="25" t="s">
        <v>72</v>
      </c>
      <c r="C62" s="26" t="s">
        <v>13</v>
      </c>
      <c r="D62" s="33">
        <f>F62/E62</f>
        <v>21.116666666666667</v>
      </c>
      <c r="E62" s="31">
        <v>150</v>
      </c>
      <c r="F62" s="29">
        <v>3167.5</v>
      </c>
      <c r="G62" s="30">
        <f>[1]List4!K54</f>
        <v>21.165657015590202</v>
      </c>
      <c r="H62" s="31">
        <v>449</v>
      </c>
      <c r="I62" s="29">
        <v>9503.3799999999992</v>
      </c>
      <c r="J62" s="32">
        <v>3167.5</v>
      </c>
      <c r="K62" s="8"/>
      <c r="L62" s="24"/>
    </row>
    <row r="63" spans="1:12" customFormat="1" x14ac:dyDescent="0.25">
      <c r="A63" s="25">
        <v>17157</v>
      </c>
      <c r="B63" s="25" t="s">
        <v>73</v>
      </c>
      <c r="C63" s="26" t="s">
        <v>13</v>
      </c>
      <c r="D63" s="27">
        <v>0</v>
      </c>
      <c r="E63" s="28">
        <v>0</v>
      </c>
      <c r="F63" s="29">
        <v>0</v>
      </c>
      <c r="G63" s="30">
        <f>[1]List4!K120</f>
        <v>125.23</v>
      </c>
      <c r="H63" s="31">
        <v>2</v>
      </c>
      <c r="I63" s="29">
        <v>250.46</v>
      </c>
      <c r="J63" s="32">
        <v>0</v>
      </c>
      <c r="K63" s="8"/>
      <c r="L63" s="24"/>
    </row>
    <row r="64" spans="1:12" customFormat="1" x14ac:dyDescent="0.25">
      <c r="A64" s="25">
        <v>17417</v>
      </c>
      <c r="B64" s="25" t="s">
        <v>74</v>
      </c>
      <c r="C64" s="26" t="s">
        <v>13</v>
      </c>
      <c r="D64" s="33">
        <f>F64/E64</f>
        <v>781.65</v>
      </c>
      <c r="E64" s="31">
        <v>8</v>
      </c>
      <c r="F64" s="29">
        <v>6253.2</v>
      </c>
      <c r="G64" s="30">
        <f>[1]List4!K160</f>
        <v>459.69090909090914</v>
      </c>
      <c r="H64" s="31">
        <v>11</v>
      </c>
      <c r="I64" s="29">
        <v>5056.6000000000004</v>
      </c>
      <c r="J64" s="32">
        <v>6253.2</v>
      </c>
      <c r="K64" s="8"/>
      <c r="L64" s="24"/>
    </row>
    <row r="65" spans="1:12" customFormat="1" x14ac:dyDescent="0.25">
      <c r="A65" s="25">
        <v>17154</v>
      </c>
      <c r="B65" s="25" t="s">
        <v>75</v>
      </c>
      <c r="C65" s="26" t="s">
        <v>13</v>
      </c>
      <c r="D65" s="33">
        <f>F65/E65</f>
        <v>19.247045454545457</v>
      </c>
      <c r="E65" s="31">
        <v>880</v>
      </c>
      <c r="F65" s="29">
        <v>16937.400000000001</v>
      </c>
      <c r="G65" s="30">
        <f>[1]List4!K118</f>
        <v>11.656445959104175</v>
      </c>
      <c r="H65" s="31">
        <v>1027</v>
      </c>
      <c r="I65" s="29">
        <v>11971.17</v>
      </c>
      <c r="J65" s="32">
        <v>16937.400000000001</v>
      </c>
      <c r="K65" s="8"/>
      <c r="L65" s="24"/>
    </row>
    <row r="66" spans="1:12" customFormat="1" x14ac:dyDescent="0.25">
      <c r="A66" s="25">
        <v>17195</v>
      </c>
      <c r="B66" s="25" t="s">
        <v>76</v>
      </c>
      <c r="C66" s="26" t="s">
        <v>13</v>
      </c>
      <c r="D66" s="33">
        <f>F66/E66</f>
        <v>47.371875000000003</v>
      </c>
      <c r="E66" s="31">
        <v>32</v>
      </c>
      <c r="F66" s="29">
        <v>1515.9</v>
      </c>
      <c r="G66" s="30">
        <f>[1]List4!K139</f>
        <v>74.751111111111115</v>
      </c>
      <c r="H66" s="31">
        <v>36</v>
      </c>
      <c r="I66" s="29">
        <v>2691.04</v>
      </c>
      <c r="J66" s="32">
        <v>1515.9</v>
      </c>
      <c r="K66" s="8"/>
      <c r="L66" s="24"/>
    </row>
    <row r="67" spans="1:12" customFormat="1" x14ac:dyDescent="0.25">
      <c r="A67" s="25">
        <v>17051</v>
      </c>
      <c r="B67" s="25" t="s">
        <v>77</v>
      </c>
      <c r="C67" s="26" t="s">
        <v>13</v>
      </c>
      <c r="D67" s="33">
        <f>F67/E67</f>
        <v>17.103448275862068</v>
      </c>
      <c r="E67" s="31">
        <v>1160</v>
      </c>
      <c r="F67" s="29">
        <v>19840</v>
      </c>
      <c r="G67" s="30">
        <f>[1]List4!K40</f>
        <v>17.024164037854892</v>
      </c>
      <c r="H67" s="31">
        <v>951</v>
      </c>
      <c r="I67" s="29">
        <v>16189.98</v>
      </c>
      <c r="J67" s="32">
        <v>19840</v>
      </c>
      <c r="K67" s="8"/>
      <c r="L67" s="24"/>
    </row>
    <row r="68" spans="1:12" customFormat="1" x14ac:dyDescent="0.25">
      <c r="A68" s="25">
        <v>17026</v>
      </c>
      <c r="B68" s="25" t="s">
        <v>78</v>
      </c>
      <c r="C68" s="26" t="s">
        <v>13</v>
      </c>
      <c r="D68" s="27">
        <v>0</v>
      </c>
      <c r="E68" s="28">
        <v>0</v>
      </c>
      <c r="F68" s="29">
        <v>0</v>
      </c>
      <c r="G68" s="30">
        <f>[1]List4!K23</f>
        <v>12.1</v>
      </c>
      <c r="H68" s="31">
        <v>118</v>
      </c>
      <c r="I68" s="29">
        <v>1427.8</v>
      </c>
      <c r="J68" s="32">
        <v>0</v>
      </c>
      <c r="K68" s="8"/>
      <c r="L68" s="24"/>
    </row>
    <row r="69" spans="1:12" customFormat="1" x14ac:dyDescent="0.25">
      <c r="A69" s="25">
        <v>17359</v>
      </c>
      <c r="B69" s="25" t="s">
        <v>79</v>
      </c>
      <c r="C69" s="26" t="s">
        <v>13</v>
      </c>
      <c r="D69" s="27">
        <v>0</v>
      </c>
      <c r="E69" s="28">
        <v>0</v>
      </c>
      <c r="F69" s="29">
        <v>0</v>
      </c>
      <c r="G69" s="30">
        <f>[1]List4!K153</f>
        <v>2.4</v>
      </c>
      <c r="H69" s="31">
        <v>30</v>
      </c>
      <c r="I69" s="29">
        <v>72</v>
      </c>
      <c r="J69" s="32">
        <v>0</v>
      </c>
      <c r="K69" s="8"/>
      <c r="L69" s="24"/>
    </row>
    <row r="70" spans="1:12" customFormat="1" x14ac:dyDescent="0.25">
      <c r="A70" s="25">
        <v>17049</v>
      </c>
      <c r="B70" s="25" t="s">
        <v>80</v>
      </c>
      <c r="C70" s="26" t="s">
        <v>13</v>
      </c>
      <c r="D70" s="33">
        <f t="shared" ref="D70:D79" si="3">F70/E70</f>
        <v>19.337499999999999</v>
      </c>
      <c r="E70" s="31">
        <v>80</v>
      </c>
      <c r="F70" s="29">
        <v>1547</v>
      </c>
      <c r="G70" s="30">
        <f>[1]List4!K38</f>
        <v>19.344615384615381</v>
      </c>
      <c r="H70" s="31">
        <v>78</v>
      </c>
      <c r="I70" s="29">
        <v>1508.88</v>
      </c>
      <c r="J70" s="32">
        <v>1547</v>
      </c>
      <c r="K70" s="8"/>
      <c r="L70" s="24"/>
    </row>
    <row r="71" spans="1:12" customFormat="1" x14ac:dyDescent="0.25">
      <c r="A71" s="25">
        <v>17222</v>
      </c>
      <c r="B71" s="25" t="s">
        <v>81</v>
      </c>
      <c r="C71" s="26" t="s">
        <v>13</v>
      </c>
      <c r="D71" s="33">
        <f t="shared" si="3"/>
        <v>36.952800000000003</v>
      </c>
      <c r="E71" s="31">
        <v>125</v>
      </c>
      <c r="F71" s="29">
        <v>4619.1000000000004</v>
      </c>
      <c r="G71" s="30">
        <f>[1]List4!K146</f>
        <v>36.9</v>
      </c>
      <c r="H71" s="31">
        <v>75</v>
      </c>
      <c r="I71" s="29">
        <v>2767.5</v>
      </c>
      <c r="J71" s="32">
        <v>4619.1000000000004</v>
      </c>
      <c r="K71" s="8"/>
      <c r="L71" s="24"/>
    </row>
    <row r="72" spans="1:12" customFormat="1" x14ac:dyDescent="0.25">
      <c r="A72" s="25">
        <v>17017</v>
      </c>
      <c r="B72" s="25" t="s">
        <v>82</v>
      </c>
      <c r="C72" s="26" t="s">
        <v>13</v>
      </c>
      <c r="D72" s="33">
        <f t="shared" si="3"/>
        <v>51.115384615384613</v>
      </c>
      <c r="E72" s="31">
        <v>130</v>
      </c>
      <c r="F72" s="29">
        <v>6645</v>
      </c>
      <c r="G72" s="30">
        <f>[1]List4!K18</f>
        <v>27.794193548387124</v>
      </c>
      <c r="H72" s="31">
        <v>310</v>
      </c>
      <c r="I72" s="29">
        <v>8616.2000000000007</v>
      </c>
      <c r="J72" s="32">
        <v>6645</v>
      </c>
      <c r="K72" s="8"/>
      <c r="L72" s="24"/>
    </row>
    <row r="73" spans="1:12" customFormat="1" x14ac:dyDescent="0.25">
      <c r="A73" s="25">
        <v>17153</v>
      </c>
      <c r="B73" s="25" t="s">
        <v>83</v>
      </c>
      <c r="C73" s="26" t="s">
        <v>13</v>
      </c>
      <c r="D73" s="33">
        <f t="shared" si="3"/>
        <v>2522.85</v>
      </c>
      <c r="E73" s="31">
        <v>15</v>
      </c>
      <c r="F73" s="29">
        <v>37842.75</v>
      </c>
      <c r="G73" s="30">
        <f>[1]List4!K117</f>
        <v>2522.85</v>
      </c>
      <c r="H73" s="31">
        <v>15</v>
      </c>
      <c r="I73" s="29">
        <v>37842.75</v>
      </c>
      <c r="J73" s="32">
        <v>37842.75</v>
      </c>
      <c r="K73" s="8"/>
      <c r="L73" s="24"/>
    </row>
    <row r="74" spans="1:12" customFormat="1" x14ac:dyDescent="0.25">
      <c r="A74" s="25">
        <v>17163</v>
      </c>
      <c r="B74" s="25" t="s">
        <v>84</v>
      </c>
      <c r="C74" s="26" t="s">
        <v>13</v>
      </c>
      <c r="D74" s="33">
        <f t="shared" si="3"/>
        <v>30.57</v>
      </c>
      <c r="E74" s="31">
        <v>40</v>
      </c>
      <c r="F74" s="29">
        <v>1222.8</v>
      </c>
      <c r="G74" s="30">
        <v>28.72</v>
      </c>
      <c r="H74" s="31">
        <v>0</v>
      </c>
      <c r="I74" s="29">
        <v>0</v>
      </c>
      <c r="J74" s="32">
        <v>1222.8</v>
      </c>
      <c r="K74" s="8"/>
      <c r="L74" s="24"/>
    </row>
    <row r="75" spans="1:12" customFormat="1" x14ac:dyDescent="0.25">
      <c r="A75" s="25">
        <v>17011</v>
      </c>
      <c r="B75" s="25" t="s">
        <v>85</v>
      </c>
      <c r="C75" s="26" t="s">
        <v>13</v>
      </c>
      <c r="D75" s="33">
        <f t="shared" si="3"/>
        <v>412.38684210526316</v>
      </c>
      <c r="E75" s="31">
        <v>76</v>
      </c>
      <c r="F75" s="29">
        <v>31341.4</v>
      </c>
      <c r="G75" s="30">
        <f>[1]List4!K12</f>
        <v>411.42926829268282</v>
      </c>
      <c r="H75" s="31">
        <v>82</v>
      </c>
      <c r="I75" s="29">
        <v>33737.199999999997</v>
      </c>
      <c r="J75" s="32">
        <v>31341.4</v>
      </c>
      <c r="K75" s="8"/>
      <c r="L75" s="24"/>
    </row>
    <row r="76" spans="1:12" customFormat="1" x14ac:dyDescent="0.25">
      <c r="A76" s="25">
        <v>17021</v>
      </c>
      <c r="B76" s="25" t="s">
        <v>85</v>
      </c>
      <c r="C76" s="26" t="s">
        <v>13</v>
      </c>
      <c r="D76" s="33">
        <f t="shared" si="3"/>
        <v>236.15303030303031</v>
      </c>
      <c r="E76" s="31">
        <v>66</v>
      </c>
      <c r="F76" s="29">
        <v>15586.1</v>
      </c>
      <c r="G76" s="30">
        <f>[1]List4!K21</f>
        <v>220.57567901234569</v>
      </c>
      <c r="H76" s="31">
        <v>81</v>
      </c>
      <c r="I76" s="29">
        <v>17866.63</v>
      </c>
      <c r="J76" s="32">
        <v>15586.1</v>
      </c>
      <c r="K76" s="8"/>
      <c r="L76" s="24"/>
    </row>
    <row r="77" spans="1:12" customFormat="1" x14ac:dyDescent="0.25">
      <c r="A77" s="25">
        <v>17906</v>
      </c>
      <c r="B77" s="25" t="s">
        <v>86</v>
      </c>
      <c r="C77" s="26" t="s">
        <v>13</v>
      </c>
      <c r="D77" s="33">
        <f t="shared" si="3"/>
        <v>702</v>
      </c>
      <c r="E77" s="31">
        <v>3</v>
      </c>
      <c r="F77" s="29">
        <v>2106</v>
      </c>
      <c r="G77" s="30">
        <f>[1]List4!K168</f>
        <v>702</v>
      </c>
      <c r="H77" s="31">
        <v>3</v>
      </c>
      <c r="I77" s="29">
        <v>2106</v>
      </c>
      <c r="J77" s="32">
        <v>2106</v>
      </c>
      <c r="K77" s="8"/>
      <c r="L77" s="24"/>
    </row>
    <row r="78" spans="1:12" customFormat="1" x14ac:dyDescent="0.25">
      <c r="A78" s="25">
        <v>17057</v>
      </c>
      <c r="B78" s="25" t="s">
        <v>87</v>
      </c>
      <c r="C78" s="26" t="s">
        <v>13</v>
      </c>
      <c r="D78" s="33">
        <f t="shared" si="3"/>
        <v>36.455555555555556</v>
      </c>
      <c r="E78" s="31">
        <v>378</v>
      </c>
      <c r="F78" s="29">
        <v>13780.2</v>
      </c>
      <c r="G78" s="30">
        <f>[1]List4!K46</f>
        <v>42.088243243243234</v>
      </c>
      <c r="H78" s="31">
        <v>370</v>
      </c>
      <c r="I78" s="29">
        <v>15572.65</v>
      </c>
      <c r="J78" s="32">
        <v>13780.2</v>
      </c>
      <c r="K78" s="8"/>
      <c r="L78" s="24"/>
    </row>
    <row r="79" spans="1:12" customFormat="1" x14ac:dyDescent="0.25">
      <c r="A79" s="25">
        <v>17027</v>
      </c>
      <c r="B79" s="25" t="s">
        <v>88</v>
      </c>
      <c r="C79" s="26" t="s">
        <v>13</v>
      </c>
      <c r="D79" s="33">
        <f t="shared" si="3"/>
        <v>508.89767441860459</v>
      </c>
      <c r="E79" s="31">
        <v>43</v>
      </c>
      <c r="F79" s="29">
        <v>21882.6</v>
      </c>
      <c r="G79" s="30">
        <f>[1]List4!K24</f>
        <v>491.11363636363626</v>
      </c>
      <c r="H79" s="31">
        <v>22</v>
      </c>
      <c r="I79" s="29">
        <v>10804.5</v>
      </c>
      <c r="J79" s="32">
        <v>21882.6</v>
      </c>
      <c r="K79" s="8"/>
      <c r="L79" s="24"/>
    </row>
    <row r="80" spans="1:12" customFormat="1" x14ac:dyDescent="0.25">
      <c r="A80" s="25">
        <v>17164</v>
      </c>
      <c r="B80" s="25" t="s">
        <v>89</v>
      </c>
      <c r="C80" s="26" t="s">
        <v>13</v>
      </c>
      <c r="D80" s="27">
        <v>0</v>
      </c>
      <c r="E80" s="28">
        <v>0</v>
      </c>
      <c r="F80" s="29">
        <v>0</v>
      </c>
      <c r="G80" s="30">
        <f>[1]List4!K126</f>
        <v>15.68</v>
      </c>
      <c r="H80" s="31">
        <v>650</v>
      </c>
      <c r="I80" s="29">
        <v>10192</v>
      </c>
      <c r="J80" s="32">
        <v>0</v>
      </c>
      <c r="K80" s="8"/>
      <c r="L80" s="24"/>
    </row>
    <row r="81" spans="1:12" customFormat="1" x14ac:dyDescent="0.25">
      <c r="A81" s="25">
        <v>17221</v>
      </c>
      <c r="B81" s="25" t="s">
        <v>90</v>
      </c>
      <c r="C81" s="26" t="s">
        <v>13</v>
      </c>
      <c r="D81" s="33">
        <f>F81/E81</f>
        <v>35.549999999999997</v>
      </c>
      <c r="E81" s="31">
        <v>20</v>
      </c>
      <c r="F81" s="29">
        <v>711</v>
      </c>
      <c r="G81" s="30">
        <f>[1]List4!K145</f>
        <v>7.8699999999999992</v>
      </c>
      <c r="H81" s="31">
        <v>240</v>
      </c>
      <c r="I81" s="29">
        <v>1888.8</v>
      </c>
      <c r="J81" s="32">
        <v>711</v>
      </c>
      <c r="K81" s="8"/>
      <c r="L81" s="24"/>
    </row>
    <row r="82" spans="1:12" customFormat="1" x14ac:dyDescent="0.25">
      <c r="A82" s="25">
        <v>17209</v>
      </c>
      <c r="B82" s="25" t="s">
        <v>91</v>
      </c>
      <c r="C82" s="26" t="s">
        <v>13</v>
      </c>
      <c r="D82" s="27">
        <v>0</v>
      </c>
      <c r="E82" s="28">
        <v>0</v>
      </c>
      <c r="F82" s="29">
        <v>0</v>
      </c>
      <c r="G82" s="30">
        <f>[1]List4!K143</f>
        <v>7.2</v>
      </c>
      <c r="H82" s="31">
        <v>6</v>
      </c>
      <c r="I82" s="29">
        <v>43.2</v>
      </c>
      <c r="J82" s="32">
        <v>0</v>
      </c>
      <c r="K82" s="8"/>
      <c r="L82" s="24"/>
    </row>
    <row r="83" spans="1:12" customFormat="1" x14ac:dyDescent="0.25">
      <c r="A83" s="25">
        <v>17412</v>
      </c>
      <c r="B83" s="25" t="s">
        <v>92</v>
      </c>
      <c r="C83" s="26" t="s">
        <v>13</v>
      </c>
      <c r="D83" s="27">
        <v>0</v>
      </c>
      <c r="E83" s="28">
        <v>0</v>
      </c>
      <c r="F83" s="29">
        <v>0</v>
      </c>
      <c r="G83" s="30">
        <f>[1]List4!K159</f>
        <v>11</v>
      </c>
      <c r="H83" s="31">
        <v>369</v>
      </c>
      <c r="I83" s="29">
        <v>4059</v>
      </c>
      <c r="J83" s="32">
        <v>0</v>
      </c>
      <c r="K83" s="8"/>
      <c r="L83" s="24"/>
    </row>
    <row r="84" spans="1:12" customFormat="1" x14ac:dyDescent="0.25">
      <c r="A84" s="25">
        <v>17061</v>
      </c>
      <c r="B84" s="25" t="s">
        <v>93</v>
      </c>
      <c r="C84" s="26" t="s">
        <v>13</v>
      </c>
      <c r="D84" s="33">
        <f>F84/E84</f>
        <v>4.83</v>
      </c>
      <c r="E84" s="31">
        <v>100</v>
      </c>
      <c r="F84" s="29">
        <v>483</v>
      </c>
      <c r="G84" s="30">
        <f>[1]List4!K49</f>
        <v>6.8452413793103455</v>
      </c>
      <c r="H84" s="31">
        <v>145</v>
      </c>
      <c r="I84" s="29">
        <v>992.56</v>
      </c>
      <c r="J84" s="32">
        <v>483</v>
      </c>
      <c r="K84" s="8"/>
      <c r="L84" s="24"/>
    </row>
    <row r="85" spans="1:12" customFormat="1" x14ac:dyDescent="0.25">
      <c r="A85" s="25">
        <v>17083</v>
      </c>
      <c r="B85" s="25" t="s">
        <v>94</v>
      </c>
      <c r="C85" s="26" t="s">
        <v>13</v>
      </c>
      <c r="D85" s="33">
        <f>F85/E85</f>
        <v>2.0308636363636365</v>
      </c>
      <c r="E85" s="31">
        <v>11000</v>
      </c>
      <c r="F85" s="29">
        <v>22339.5</v>
      </c>
      <c r="G85" s="30">
        <f>[1]List4!K66</f>
        <v>2.029860242501595</v>
      </c>
      <c r="H85" s="31">
        <v>10969</v>
      </c>
      <c r="I85" s="29">
        <v>22265.537</v>
      </c>
      <c r="J85" s="32">
        <v>22339.5</v>
      </c>
      <c r="K85" s="8"/>
      <c r="L85" s="24"/>
    </row>
    <row r="86" spans="1:12" customFormat="1" x14ac:dyDescent="0.25">
      <c r="A86" s="25">
        <v>17092</v>
      </c>
      <c r="B86" s="25" t="s">
        <v>95</v>
      </c>
      <c r="C86" s="26" t="s">
        <v>13</v>
      </c>
      <c r="D86" s="33">
        <f>F86/E86</f>
        <v>0.65668421052631576</v>
      </c>
      <c r="E86" s="31">
        <v>9500</v>
      </c>
      <c r="F86" s="29">
        <v>6238.5</v>
      </c>
      <c r="G86" s="30">
        <f>[1]List4!K73</f>
        <v>0.74582319054652901</v>
      </c>
      <c r="H86" s="31">
        <v>10155</v>
      </c>
      <c r="I86" s="29">
        <v>7573.8344999999999</v>
      </c>
      <c r="J86" s="32">
        <v>6238.5</v>
      </c>
      <c r="K86" s="8"/>
      <c r="L86" s="24"/>
    </row>
    <row r="87" spans="1:12" customFormat="1" x14ac:dyDescent="0.25">
      <c r="A87" s="25">
        <v>17045</v>
      </c>
      <c r="B87" s="25" t="s">
        <v>96</v>
      </c>
      <c r="C87" s="26" t="s">
        <v>13</v>
      </c>
      <c r="D87" s="33">
        <f>F87/E87</f>
        <v>0.4205714285714286</v>
      </c>
      <c r="E87" s="31">
        <v>7000</v>
      </c>
      <c r="F87" s="29">
        <v>2944</v>
      </c>
      <c r="G87" s="30">
        <f>[1]List4!K34</f>
        <v>0.42276136363636374</v>
      </c>
      <c r="H87" s="31">
        <v>6600</v>
      </c>
      <c r="I87" s="29">
        <v>2790.2249999999999</v>
      </c>
      <c r="J87" s="32">
        <v>2944</v>
      </c>
      <c r="K87" s="8"/>
      <c r="L87" s="24"/>
    </row>
    <row r="88" spans="1:12" customFormat="1" x14ac:dyDescent="0.25">
      <c r="A88" s="25">
        <v>17230</v>
      </c>
      <c r="B88" s="25" t="s">
        <v>97</v>
      </c>
      <c r="C88" s="26" t="s">
        <v>13</v>
      </c>
      <c r="D88" s="27">
        <v>0</v>
      </c>
      <c r="E88" s="28">
        <v>0</v>
      </c>
      <c r="F88" s="29">
        <v>0</v>
      </c>
      <c r="G88" s="30">
        <f>[1]List4!K147</f>
        <v>1.1875747508305645</v>
      </c>
      <c r="H88" s="31">
        <v>3010</v>
      </c>
      <c r="I88" s="29">
        <v>3574.6</v>
      </c>
      <c r="J88" s="32">
        <v>0</v>
      </c>
      <c r="K88" s="8"/>
      <c r="L88" s="24"/>
    </row>
    <row r="89" spans="1:12" customFormat="1" x14ac:dyDescent="0.25">
      <c r="A89" s="25">
        <v>17363</v>
      </c>
      <c r="B89" s="25" t="s">
        <v>98</v>
      </c>
      <c r="C89" s="26" t="s">
        <v>13</v>
      </c>
      <c r="D89" s="33">
        <f>F89/E89</f>
        <v>1.8442542372881356</v>
      </c>
      <c r="E89" s="31">
        <f>18000+5600</f>
        <v>23600</v>
      </c>
      <c r="F89" s="29">
        <v>43524.4</v>
      </c>
      <c r="G89" s="30">
        <f>[1]List4!K154</f>
        <v>1.1148648483365948</v>
      </c>
      <c r="H89" s="31">
        <v>16352</v>
      </c>
      <c r="I89" s="29">
        <v>18230.269999999997</v>
      </c>
      <c r="J89" s="32">
        <f>10445+33079.4</f>
        <v>43524.4</v>
      </c>
      <c r="K89" s="8"/>
      <c r="L89" s="24"/>
    </row>
    <row r="90" spans="1:12" customFormat="1" x14ac:dyDescent="0.25">
      <c r="A90" s="25">
        <v>17145</v>
      </c>
      <c r="B90" s="25" t="s">
        <v>99</v>
      </c>
      <c r="C90" s="26" t="s">
        <v>13</v>
      </c>
      <c r="D90" s="27">
        <v>0</v>
      </c>
      <c r="E90" s="28">
        <v>0</v>
      </c>
      <c r="F90" s="29">
        <v>0</v>
      </c>
      <c r="G90" s="30">
        <f>[1]List4!K111</f>
        <v>13.607262626262626</v>
      </c>
      <c r="H90" s="31">
        <v>495</v>
      </c>
      <c r="I90" s="29">
        <v>6735.5950000000003</v>
      </c>
      <c r="J90" s="32">
        <v>0</v>
      </c>
      <c r="K90" s="8"/>
      <c r="L90" s="24"/>
    </row>
    <row r="91" spans="1:12" customFormat="1" x14ac:dyDescent="0.25">
      <c r="A91" s="25">
        <v>17178</v>
      </c>
      <c r="B91" s="25" t="s">
        <v>100</v>
      </c>
      <c r="C91" s="26" t="s">
        <v>13</v>
      </c>
      <c r="D91" s="27">
        <v>0</v>
      </c>
      <c r="E91" s="28">
        <v>0</v>
      </c>
      <c r="F91" s="29">
        <v>0</v>
      </c>
      <c r="G91" s="30">
        <f>[1]List4!K130</f>
        <v>3.87</v>
      </c>
      <c r="H91" s="31">
        <v>110</v>
      </c>
      <c r="I91" s="29">
        <v>425.7</v>
      </c>
      <c r="J91" s="32">
        <v>0</v>
      </c>
      <c r="K91" s="8"/>
      <c r="L91" s="24"/>
    </row>
    <row r="92" spans="1:12" customFormat="1" x14ac:dyDescent="0.25">
      <c r="A92" s="25">
        <v>17106</v>
      </c>
      <c r="B92" s="25" t="s">
        <v>101</v>
      </c>
      <c r="C92" s="26" t="s">
        <v>13</v>
      </c>
      <c r="D92" s="33">
        <f>F92/E92</f>
        <v>81.05</v>
      </c>
      <c r="E92" s="31">
        <v>16</v>
      </c>
      <c r="F92" s="29">
        <v>1296.8</v>
      </c>
      <c r="G92" s="30">
        <f>[1]List4!K84</f>
        <v>112.93181818181819</v>
      </c>
      <c r="H92" s="31">
        <v>11</v>
      </c>
      <c r="I92" s="29">
        <v>1242.25</v>
      </c>
      <c r="J92" s="32">
        <v>1296.8</v>
      </c>
      <c r="K92" s="8"/>
      <c r="L92" s="24"/>
    </row>
    <row r="93" spans="1:12" customFormat="1" x14ac:dyDescent="0.25">
      <c r="A93" s="25">
        <v>17041</v>
      </c>
      <c r="B93" s="25" t="s">
        <v>102</v>
      </c>
      <c r="C93" s="26" t="s">
        <v>13</v>
      </c>
      <c r="D93" s="33">
        <f>F93/E93</f>
        <v>8.925238095238095</v>
      </c>
      <c r="E93" s="31">
        <v>420</v>
      </c>
      <c r="F93" s="29">
        <v>3748.6</v>
      </c>
      <c r="G93" s="30">
        <f>[1]List4!K32</f>
        <v>10.67259259259259</v>
      </c>
      <c r="H93" s="31">
        <v>324</v>
      </c>
      <c r="I93" s="29">
        <v>3457.92</v>
      </c>
      <c r="J93" s="32">
        <v>3748.6</v>
      </c>
      <c r="K93" s="8"/>
      <c r="L93" s="24"/>
    </row>
    <row r="94" spans="1:12" customFormat="1" x14ac:dyDescent="0.25">
      <c r="A94" s="25">
        <v>17075</v>
      </c>
      <c r="B94" s="25" t="s">
        <v>103</v>
      </c>
      <c r="C94" s="26" t="s">
        <v>13</v>
      </c>
      <c r="D94" s="33">
        <f>F94/E94</f>
        <v>32.700000000000003</v>
      </c>
      <c r="E94" s="31">
        <v>30</v>
      </c>
      <c r="F94" s="29">
        <v>981</v>
      </c>
      <c r="G94" s="30">
        <f>[1]List4!K62</f>
        <v>32.233333333333327</v>
      </c>
      <c r="H94" s="31">
        <v>21</v>
      </c>
      <c r="I94" s="29">
        <v>676.9</v>
      </c>
      <c r="J94" s="32">
        <v>981</v>
      </c>
      <c r="K94" s="8"/>
      <c r="L94" s="24"/>
    </row>
    <row r="95" spans="1:12" customFormat="1" x14ac:dyDescent="0.25">
      <c r="A95" s="34">
        <v>17167</v>
      </c>
      <c r="B95" s="34" t="s">
        <v>104</v>
      </c>
      <c r="C95" s="35" t="s">
        <v>13</v>
      </c>
      <c r="D95" s="36">
        <f>'[1]soubor vybraných karet'!I74</f>
        <v>50.492736156351796</v>
      </c>
      <c r="E95" s="37">
        <f>'[1]soubor vybraných karet'!H74</f>
        <v>3070</v>
      </c>
      <c r="F95" s="38">
        <v>155012.70000000001</v>
      </c>
      <c r="G95" s="39">
        <f>[1]List4!K127</f>
        <v>50.522473160024497</v>
      </c>
      <c r="H95" s="37">
        <v>3348.55</v>
      </c>
      <c r="I95" s="38">
        <v>169177.0275</v>
      </c>
      <c r="J95" s="32">
        <v>155012.70000000001</v>
      </c>
      <c r="K95" s="8"/>
      <c r="L95" s="24"/>
    </row>
    <row r="96" spans="1:12" customFormat="1" x14ac:dyDescent="0.25">
      <c r="A96" s="34">
        <v>17321</v>
      </c>
      <c r="B96" s="34" t="s">
        <v>105</v>
      </c>
      <c r="C96" s="35" t="s">
        <v>30</v>
      </c>
      <c r="D96" s="36">
        <f>'[1]soubor vybraných karet'!I113</f>
        <v>146.54666666666665</v>
      </c>
      <c r="E96" s="37">
        <f>'[1]soubor vybraných karet'!H113</f>
        <v>225</v>
      </c>
      <c r="F96" s="38">
        <v>32973</v>
      </c>
      <c r="G96" s="39">
        <f>[1]List4!K148</f>
        <v>203.22743951612907</v>
      </c>
      <c r="H96" s="37">
        <v>496</v>
      </c>
      <c r="I96" s="38">
        <v>100800.81</v>
      </c>
      <c r="J96" s="32">
        <v>32973</v>
      </c>
      <c r="K96" s="8"/>
      <c r="L96" s="24"/>
    </row>
    <row r="97" spans="1:12" customFormat="1" x14ac:dyDescent="0.25">
      <c r="A97" s="34">
        <v>17180</v>
      </c>
      <c r="B97" s="34" t="s">
        <v>106</v>
      </c>
      <c r="C97" s="35" t="s">
        <v>30</v>
      </c>
      <c r="D97" s="36">
        <f t="shared" ref="D97:D105" si="4">F97/E97</f>
        <v>80.409219399538117</v>
      </c>
      <c r="E97" s="37">
        <v>10825</v>
      </c>
      <c r="F97" s="38">
        <v>870429.8</v>
      </c>
      <c r="G97" s="39">
        <f>[1]List4!K131</f>
        <v>93.497506252521205</v>
      </c>
      <c r="H97" s="37">
        <v>12395</v>
      </c>
      <c r="I97" s="38">
        <v>1158901.5900000003</v>
      </c>
      <c r="J97" s="32">
        <v>870429.8</v>
      </c>
      <c r="K97" s="24"/>
      <c r="L97" s="24"/>
    </row>
    <row r="98" spans="1:12" customFormat="1" x14ac:dyDescent="0.25">
      <c r="A98" s="25">
        <v>17068</v>
      </c>
      <c r="B98" s="25" t="s">
        <v>107</v>
      </c>
      <c r="C98" s="26" t="s">
        <v>13</v>
      </c>
      <c r="D98" s="33">
        <f t="shared" si="4"/>
        <v>8.35</v>
      </c>
      <c r="E98" s="31">
        <v>100</v>
      </c>
      <c r="F98" s="29">
        <v>835</v>
      </c>
      <c r="G98" s="30">
        <f>[1]List4!K55</f>
        <v>5.215376344086021</v>
      </c>
      <c r="H98" s="31">
        <v>93</v>
      </c>
      <c r="I98" s="29">
        <v>485.03</v>
      </c>
      <c r="J98" s="32">
        <v>835</v>
      </c>
      <c r="K98" s="8"/>
      <c r="L98" s="24"/>
    </row>
    <row r="99" spans="1:12" customFormat="1" x14ac:dyDescent="0.25">
      <c r="A99" s="25">
        <v>17186</v>
      </c>
      <c r="B99" s="25" t="s">
        <v>108</v>
      </c>
      <c r="C99" s="26" t="s">
        <v>13</v>
      </c>
      <c r="D99" s="33">
        <f t="shared" si="4"/>
        <v>706.39499999999998</v>
      </c>
      <c r="E99" s="31">
        <v>40</v>
      </c>
      <c r="F99" s="29">
        <v>28255.8</v>
      </c>
      <c r="G99" s="30">
        <f>[1]List4!K134</f>
        <v>591.06666666666672</v>
      </c>
      <c r="H99" s="31">
        <v>18</v>
      </c>
      <c r="I99" s="29">
        <v>10639.2</v>
      </c>
      <c r="J99" s="32">
        <v>28255.8</v>
      </c>
      <c r="K99" s="8"/>
      <c r="L99" s="24"/>
    </row>
    <row r="100" spans="1:12" customFormat="1" x14ac:dyDescent="0.25">
      <c r="A100" s="25">
        <v>17098</v>
      </c>
      <c r="B100" s="25" t="s">
        <v>109</v>
      </c>
      <c r="C100" s="26" t="s">
        <v>13</v>
      </c>
      <c r="D100" s="33">
        <f t="shared" si="4"/>
        <v>1.33</v>
      </c>
      <c r="E100" s="31">
        <v>600</v>
      </c>
      <c r="F100" s="29">
        <v>798</v>
      </c>
      <c r="G100" s="30">
        <f>[1]List4!K78</f>
        <v>1.2866666666666666</v>
      </c>
      <c r="H100" s="31">
        <v>600</v>
      </c>
      <c r="I100" s="29">
        <v>772</v>
      </c>
      <c r="J100" s="32">
        <v>798</v>
      </c>
      <c r="K100" s="8"/>
      <c r="L100" s="24"/>
    </row>
    <row r="101" spans="1:12" customFormat="1" x14ac:dyDescent="0.25">
      <c r="A101" s="25">
        <v>17508</v>
      </c>
      <c r="B101" s="25" t="s">
        <v>110</v>
      </c>
      <c r="C101" s="26" t="s">
        <v>13</v>
      </c>
      <c r="D101" s="33">
        <f t="shared" si="4"/>
        <v>24.193750000000001</v>
      </c>
      <c r="E101" s="31">
        <v>1600</v>
      </c>
      <c r="F101" s="29">
        <v>38710</v>
      </c>
      <c r="G101" s="30">
        <f>[1]List4!K164</f>
        <v>24.200776751765343</v>
      </c>
      <c r="H101" s="31">
        <v>1841</v>
      </c>
      <c r="I101" s="29">
        <v>44553.63</v>
      </c>
      <c r="J101" s="32">
        <v>38710</v>
      </c>
      <c r="K101" s="8"/>
      <c r="L101" s="24"/>
    </row>
    <row r="102" spans="1:12" customFormat="1" x14ac:dyDescent="0.25">
      <c r="A102" s="25">
        <v>17071</v>
      </c>
      <c r="B102" s="25" t="s">
        <v>111</v>
      </c>
      <c r="C102" s="26" t="s">
        <v>13</v>
      </c>
      <c r="D102" s="33">
        <f t="shared" si="4"/>
        <v>12.17</v>
      </c>
      <c r="E102" s="31">
        <v>50</v>
      </c>
      <c r="F102" s="29">
        <v>608.5</v>
      </c>
      <c r="G102" s="30">
        <f>[1]List4!K58</f>
        <v>12.1</v>
      </c>
      <c r="H102" s="31">
        <v>10</v>
      </c>
      <c r="I102" s="29">
        <v>121</v>
      </c>
      <c r="J102" s="32">
        <v>608.5</v>
      </c>
      <c r="K102" s="8"/>
      <c r="L102" s="24"/>
    </row>
    <row r="103" spans="1:12" customFormat="1" x14ac:dyDescent="0.25">
      <c r="A103" s="25">
        <v>17055</v>
      </c>
      <c r="B103" s="25" t="s">
        <v>112</v>
      </c>
      <c r="C103" s="26" t="s">
        <v>13</v>
      </c>
      <c r="D103" s="33">
        <f t="shared" si="4"/>
        <v>62.85</v>
      </c>
      <c r="E103" s="31">
        <v>10</v>
      </c>
      <c r="F103" s="29">
        <v>628.5</v>
      </c>
      <c r="G103" s="30">
        <f>[1]List4!K44</f>
        <v>62.822222222222223</v>
      </c>
      <c r="H103" s="31">
        <v>9</v>
      </c>
      <c r="I103" s="29">
        <v>565.4</v>
      </c>
      <c r="J103" s="32">
        <v>628.5</v>
      </c>
      <c r="K103" s="8"/>
      <c r="L103" s="24"/>
    </row>
    <row r="104" spans="1:12" customFormat="1" x14ac:dyDescent="0.25">
      <c r="A104" s="25">
        <v>17121</v>
      </c>
      <c r="B104" s="25" t="s">
        <v>113</v>
      </c>
      <c r="C104" s="26" t="s">
        <v>13</v>
      </c>
      <c r="D104" s="33">
        <f t="shared" si="4"/>
        <v>42.35</v>
      </c>
      <c r="E104" s="31">
        <v>20</v>
      </c>
      <c r="F104" s="29">
        <v>847</v>
      </c>
      <c r="G104" s="30">
        <f>[1]List4!K94</f>
        <v>42.097499999999989</v>
      </c>
      <c r="H104" s="31">
        <v>40</v>
      </c>
      <c r="I104" s="29">
        <v>1683.9</v>
      </c>
      <c r="J104" s="32">
        <v>847</v>
      </c>
      <c r="K104" s="8"/>
      <c r="L104" s="24"/>
    </row>
    <row r="105" spans="1:12" customFormat="1" x14ac:dyDescent="0.25">
      <c r="A105" s="25">
        <v>17008</v>
      </c>
      <c r="B105" s="25" t="s">
        <v>114</v>
      </c>
      <c r="C105" s="26" t="s">
        <v>13</v>
      </c>
      <c r="D105" s="33">
        <f t="shared" si="4"/>
        <v>202.98857142857145</v>
      </c>
      <c r="E105" s="31">
        <v>35</v>
      </c>
      <c r="F105" s="29">
        <v>7104.6</v>
      </c>
      <c r="G105" s="30">
        <f>[1]List4!K9</f>
        <v>145.88521739130434</v>
      </c>
      <c r="H105" s="31">
        <v>23</v>
      </c>
      <c r="I105" s="29">
        <v>3355.36</v>
      </c>
      <c r="J105" s="32">
        <v>7104.6</v>
      </c>
      <c r="K105" s="8"/>
      <c r="L105" s="24"/>
    </row>
    <row r="106" spans="1:12" customFormat="1" x14ac:dyDescent="0.25">
      <c r="A106" s="25">
        <v>17050</v>
      </c>
      <c r="B106" s="25" t="s">
        <v>115</v>
      </c>
      <c r="C106" s="26" t="s">
        <v>13</v>
      </c>
      <c r="D106" s="27">
        <v>0</v>
      </c>
      <c r="E106" s="28">
        <v>0</v>
      </c>
      <c r="F106" s="29">
        <v>0</v>
      </c>
      <c r="G106" s="30">
        <f>[1]List4!K39</f>
        <v>29.75</v>
      </c>
      <c r="H106" s="31">
        <v>2</v>
      </c>
      <c r="I106" s="29">
        <v>59.5</v>
      </c>
      <c r="J106" s="32">
        <v>0</v>
      </c>
      <c r="K106" s="8"/>
      <c r="L106" s="24"/>
    </row>
    <row r="107" spans="1:12" customFormat="1" x14ac:dyDescent="0.25">
      <c r="A107" s="25">
        <v>17120</v>
      </c>
      <c r="B107" s="25" t="s">
        <v>116</v>
      </c>
      <c r="C107" s="26" t="s">
        <v>13</v>
      </c>
      <c r="D107" s="33">
        <f>F107/E107</f>
        <v>12.820656370656371</v>
      </c>
      <c r="E107" s="31">
        <v>2590</v>
      </c>
      <c r="F107" s="29">
        <v>33205.5</v>
      </c>
      <c r="G107" s="30">
        <f>[1]List4!K93</f>
        <v>12.720653968253968</v>
      </c>
      <c r="H107" s="31">
        <v>3150</v>
      </c>
      <c r="I107" s="29">
        <v>40070.06</v>
      </c>
      <c r="J107" s="32">
        <v>33205.5</v>
      </c>
      <c r="K107" s="8"/>
      <c r="L107" s="24"/>
    </row>
    <row r="108" spans="1:12" customFormat="1" x14ac:dyDescent="0.25">
      <c r="A108" s="25">
        <v>17183</v>
      </c>
      <c r="B108" s="25" t="s">
        <v>116</v>
      </c>
      <c r="C108" s="26" t="s">
        <v>13</v>
      </c>
      <c r="D108" s="33">
        <f>F108/E108</f>
        <v>22.24813559322034</v>
      </c>
      <c r="E108" s="31">
        <v>590</v>
      </c>
      <c r="F108" s="29">
        <v>13126.4</v>
      </c>
      <c r="G108" s="30">
        <f>[1]List4!K132</f>
        <v>13.935474452554743</v>
      </c>
      <c r="H108" s="31">
        <v>548</v>
      </c>
      <c r="I108" s="29">
        <v>7636.64</v>
      </c>
      <c r="J108" s="32">
        <v>13126.4</v>
      </c>
      <c r="K108" s="8"/>
      <c r="L108" s="24"/>
    </row>
    <row r="109" spans="1:12" customFormat="1" x14ac:dyDescent="0.25">
      <c r="A109" s="25">
        <v>17015</v>
      </c>
      <c r="B109" s="25" t="s">
        <v>117</v>
      </c>
      <c r="C109" s="26" t="s">
        <v>13</v>
      </c>
      <c r="D109" s="33">
        <f>F109/E109</f>
        <v>78</v>
      </c>
      <c r="E109" s="31">
        <v>30</v>
      </c>
      <c r="F109" s="29">
        <v>2340</v>
      </c>
      <c r="G109" s="30">
        <f>[1]List4!K16</f>
        <v>55.089090909090899</v>
      </c>
      <c r="H109" s="31">
        <v>55</v>
      </c>
      <c r="I109" s="29">
        <v>3029.9</v>
      </c>
      <c r="J109" s="32">
        <v>2340</v>
      </c>
      <c r="K109" s="8"/>
      <c r="L109" s="24"/>
    </row>
    <row r="110" spans="1:12" customFormat="1" x14ac:dyDescent="0.25">
      <c r="A110" s="25">
        <v>17072</v>
      </c>
      <c r="B110" s="25" t="s">
        <v>117</v>
      </c>
      <c r="C110" s="26" t="s">
        <v>13</v>
      </c>
      <c r="D110" s="33">
        <f>F110/E110</f>
        <v>56.622454545454545</v>
      </c>
      <c r="E110" s="31">
        <v>550</v>
      </c>
      <c r="F110" s="29">
        <v>31142.35</v>
      </c>
      <c r="G110" s="30">
        <f>[1]List4!K59</f>
        <v>52.830088495575225</v>
      </c>
      <c r="H110" s="31">
        <v>339</v>
      </c>
      <c r="I110" s="29">
        <v>17909.400000000001</v>
      </c>
      <c r="J110" s="32">
        <v>31142.35</v>
      </c>
      <c r="K110" s="8"/>
      <c r="L110" s="24"/>
    </row>
    <row r="111" spans="1:12" customFormat="1" x14ac:dyDescent="0.25">
      <c r="A111" s="25">
        <v>17085</v>
      </c>
      <c r="B111" s="25" t="s">
        <v>118</v>
      </c>
      <c r="C111" s="26" t="s">
        <v>13</v>
      </c>
      <c r="D111" s="27">
        <v>0</v>
      </c>
      <c r="E111" s="31">
        <v>0</v>
      </c>
      <c r="F111" s="29">
        <v>0</v>
      </c>
      <c r="G111" s="30">
        <f>[1]List4!K67</f>
        <v>58.008108108108111</v>
      </c>
      <c r="H111" s="31">
        <v>37</v>
      </c>
      <c r="I111" s="29">
        <v>2146.3000000000002</v>
      </c>
      <c r="J111" s="32">
        <v>0</v>
      </c>
      <c r="K111" s="8"/>
      <c r="L111" s="24"/>
    </row>
    <row r="112" spans="1:12" customFormat="1" x14ac:dyDescent="0.25">
      <c r="A112" s="34">
        <v>17076</v>
      </c>
      <c r="B112" s="34" t="s">
        <v>119</v>
      </c>
      <c r="C112" s="35" t="s">
        <v>13</v>
      </c>
      <c r="D112" s="36">
        <f>'[1]soubor vybraných karet'!I164</f>
        <v>57.704591836734693</v>
      </c>
      <c r="E112" s="37">
        <f>'[1]soubor vybraných karet'!H164</f>
        <v>980</v>
      </c>
      <c r="F112" s="38">
        <v>56550.5</v>
      </c>
      <c r="G112" s="39">
        <f>[1]List4!K63</f>
        <v>56.123653500897682</v>
      </c>
      <c r="H112" s="37">
        <v>1114</v>
      </c>
      <c r="I112" s="38">
        <v>62521.75</v>
      </c>
      <c r="J112" s="32">
        <v>56550.5</v>
      </c>
      <c r="K112" s="8"/>
      <c r="L112" s="24"/>
    </row>
    <row r="113" spans="1:12" customFormat="1" x14ac:dyDescent="0.25">
      <c r="A113" s="25">
        <v>17191</v>
      </c>
      <c r="B113" s="25" t="s">
        <v>120</v>
      </c>
      <c r="C113" s="26" t="s">
        <v>13</v>
      </c>
      <c r="D113" s="33">
        <f>F113/E113</f>
        <v>41.126097560975609</v>
      </c>
      <c r="E113" s="31">
        <v>410</v>
      </c>
      <c r="F113" s="29">
        <v>16861.7</v>
      </c>
      <c r="G113" s="30">
        <f>[1]List4!K136</f>
        <v>40.065927342256217</v>
      </c>
      <c r="H113" s="31">
        <v>523</v>
      </c>
      <c r="I113" s="29">
        <v>20954.48</v>
      </c>
      <c r="J113" s="32">
        <v>16861.7</v>
      </c>
      <c r="K113" s="8"/>
      <c r="L113" s="24"/>
    </row>
    <row r="114" spans="1:12" customFormat="1" x14ac:dyDescent="0.25">
      <c r="A114" s="25">
        <v>17501</v>
      </c>
      <c r="B114" s="25" t="s">
        <v>121</v>
      </c>
      <c r="C114" s="26" t="s">
        <v>13</v>
      </c>
      <c r="D114" s="33">
        <f>F114/E114</f>
        <v>13.776714285714286</v>
      </c>
      <c r="E114" s="31">
        <v>700</v>
      </c>
      <c r="F114" s="29">
        <v>9643.7000000000007</v>
      </c>
      <c r="G114" s="30">
        <f>[1]List4!K163</f>
        <v>7.427156312056737</v>
      </c>
      <c r="H114" s="31">
        <v>3525</v>
      </c>
      <c r="I114" s="29">
        <v>26180.725999999999</v>
      </c>
      <c r="J114" s="32">
        <v>9643.7000000000007</v>
      </c>
      <c r="K114" s="8"/>
      <c r="L114" s="24"/>
    </row>
    <row r="115" spans="1:12" customFormat="1" x14ac:dyDescent="0.25">
      <c r="A115" s="25">
        <v>17074</v>
      </c>
      <c r="B115" s="25" t="s">
        <v>122</v>
      </c>
      <c r="C115" s="26" t="s">
        <v>13</v>
      </c>
      <c r="D115" s="33">
        <f>F115/E115</f>
        <v>9.0875000000000004</v>
      </c>
      <c r="E115" s="31">
        <v>200</v>
      </c>
      <c r="F115" s="29">
        <v>1817.5</v>
      </c>
      <c r="G115" s="30">
        <f>[1]List4!K61</f>
        <v>12.286575342465747</v>
      </c>
      <c r="H115" s="31">
        <v>146</v>
      </c>
      <c r="I115" s="29">
        <v>1793.84</v>
      </c>
      <c r="J115" s="32">
        <v>1817.5</v>
      </c>
      <c r="K115" s="8"/>
      <c r="L115" s="24"/>
    </row>
    <row r="116" spans="1:12" customFormat="1" x14ac:dyDescent="0.25">
      <c r="A116" s="25">
        <v>17001</v>
      </c>
      <c r="B116" s="25" t="s">
        <v>123</v>
      </c>
      <c r="C116" s="26" t="s">
        <v>13</v>
      </c>
      <c r="D116" s="27">
        <v>0</v>
      </c>
      <c r="E116" s="28">
        <v>0</v>
      </c>
      <c r="F116" s="29">
        <v>0</v>
      </c>
      <c r="G116" s="30">
        <f>[1]List4!K2</f>
        <v>10.615</v>
      </c>
      <c r="H116" s="31">
        <v>24</v>
      </c>
      <c r="I116" s="29">
        <v>254.76</v>
      </c>
      <c r="J116" s="32">
        <v>0</v>
      </c>
      <c r="K116" s="8"/>
      <c r="L116" s="24"/>
    </row>
    <row r="117" spans="1:12" customFormat="1" x14ac:dyDescent="0.25">
      <c r="A117" s="25">
        <v>17184</v>
      </c>
      <c r="B117" s="25" t="s">
        <v>124</v>
      </c>
      <c r="C117" s="26" t="s">
        <v>13</v>
      </c>
      <c r="D117" s="33">
        <f>F117/E117</f>
        <v>9.1094117647058823</v>
      </c>
      <c r="E117" s="31">
        <v>4250</v>
      </c>
      <c r="F117" s="29">
        <v>38715</v>
      </c>
      <c r="G117" s="30">
        <f>[1]List4!K133</f>
        <v>9.3695518518518544</v>
      </c>
      <c r="H117" s="31">
        <v>2700</v>
      </c>
      <c r="I117" s="29">
        <v>25297.79</v>
      </c>
      <c r="J117" s="32">
        <v>38715</v>
      </c>
      <c r="K117" s="8"/>
      <c r="L117" s="24"/>
    </row>
    <row r="118" spans="1:12" customFormat="1" x14ac:dyDescent="0.25">
      <c r="A118" s="25">
        <v>17081</v>
      </c>
      <c r="B118" s="25" t="s">
        <v>125</v>
      </c>
      <c r="C118" s="26" t="s">
        <v>13</v>
      </c>
      <c r="D118" s="27">
        <v>0</v>
      </c>
      <c r="E118" s="28">
        <v>0</v>
      </c>
      <c r="F118" s="29">
        <v>0</v>
      </c>
      <c r="G118" s="30">
        <f>[1]List4!K65</f>
        <v>0.64</v>
      </c>
      <c r="H118" s="31">
        <v>200</v>
      </c>
      <c r="I118" s="29">
        <v>128</v>
      </c>
      <c r="J118" s="32">
        <v>0</v>
      </c>
      <c r="K118" s="8"/>
      <c r="L118" s="24"/>
    </row>
    <row r="119" spans="1:12" customFormat="1" x14ac:dyDescent="0.25">
      <c r="A119" s="25">
        <v>17582</v>
      </c>
      <c r="B119" s="25" t="s">
        <v>126</v>
      </c>
      <c r="C119" s="26" t="s">
        <v>13</v>
      </c>
      <c r="D119" s="27">
        <v>0</v>
      </c>
      <c r="E119" s="28">
        <v>0</v>
      </c>
      <c r="F119" s="29">
        <v>0</v>
      </c>
      <c r="G119" s="30">
        <f>[1]List4!K165</f>
        <v>11.069999999999999</v>
      </c>
      <c r="H119" s="31">
        <v>20</v>
      </c>
      <c r="I119" s="29">
        <v>221.4</v>
      </c>
      <c r="J119" s="32">
        <v>0</v>
      </c>
      <c r="K119" s="8"/>
      <c r="L119" s="24"/>
    </row>
    <row r="120" spans="1:12" customFormat="1" x14ac:dyDescent="0.25">
      <c r="A120" s="25">
        <v>17132</v>
      </c>
      <c r="B120" s="25" t="s">
        <v>127</v>
      </c>
      <c r="C120" s="26" t="s">
        <v>13</v>
      </c>
      <c r="D120" s="27">
        <v>0</v>
      </c>
      <c r="E120" s="28">
        <v>0</v>
      </c>
      <c r="F120" s="29">
        <v>0</v>
      </c>
      <c r="G120" s="30">
        <f>[1]List4!K102</f>
        <v>80.065600000000003</v>
      </c>
      <c r="H120" s="31">
        <v>20</v>
      </c>
      <c r="I120" s="29">
        <v>1601.3119999999999</v>
      </c>
      <c r="J120" s="32">
        <v>0</v>
      </c>
      <c r="K120" s="8"/>
      <c r="L120" s="24"/>
    </row>
    <row r="121" spans="1:12" customFormat="1" x14ac:dyDescent="0.25">
      <c r="A121" s="25">
        <v>17064</v>
      </c>
      <c r="B121" s="25" t="s">
        <v>128</v>
      </c>
      <c r="C121" s="26" t="s">
        <v>13</v>
      </c>
      <c r="D121" s="27">
        <v>0</v>
      </c>
      <c r="E121" s="28">
        <v>0</v>
      </c>
      <c r="F121" s="29">
        <v>0</v>
      </c>
      <c r="G121" s="30">
        <f>[1]List4!K51</f>
        <v>31.98</v>
      </c>
      <c r="H121" s="31">
        <v>6</v>
      </c>
      <c r="I121" s="29">
        <v>191.88</v>
      </c>
      <c r="J121" s="32">
        <v>0</v>
      </c>
      <c r="K121" s="8"/>
      <c r="L121" s="24"/>
    </row>
    <row r="122" spans="1:12" customFormat="1" x14ac:dyDescent="0.25">
      <c r="A122" s="25">
        <v>17047</v>
      </c>
      <c r="B122" s="25" t="s">
        <v>129</v>
      </c>
      <c r="C122" s="26" t="s">
        <v>13</v>
      </c>
      <c r="D122" s="33">
        <f>F122/E122</f>
        <v>225.05</v>
      </c>
      <c r="E122" s="31">
        <v>32</v>
      </c>
      <c r="F122" s="29">
        <v>7201.6</v>
      </c>
      <c r="G122" s="30">
        <f>[1]List4!K36</f>
        <v>211.62586206896552</v>
      </c>
      <c r="H122" s="31">
        <v>29</v>
      </c>
      <c r="I122" s="29">
        <v>6137.15</v>
      </c>
      <c r="J122" s="32">
        <v>7201.6</v>
      </c>
      <c r="K122" s="8"/>
      <c r="L122" s="24"/>
    </row>
    <row r="123" spans="1:12" customFormat="1" x14ac:dyDescent="0.25">
      <c r="A123" s="25">
        <v>17028</v>
      </c>
      <c r="B123" s="25" t="s">
        <v>130</v>
      </c>
      <c r="C123" s="26" t="s">
        <v>30</v>
      </c>
      <c r="D123" s="33">
        <f>F123/E123</f>
        <v>61.49</v>
      </c>
      <c r="E123" s="31">
        <v>140</v>
      </c>
      <c r="F123" s="29">
        <v>8608.6</v>
      </c>
      <c r="G123" s="30">
        <f>[1]List4!K25</f>
        <v>61.76442953020134</v>
      </c>
      <c r="H123" s="31">
        <v>149</v>
      </c>
      <c r="I123" s="29">
        <v>9202.9</v>
      </c>
      <c r="J123" s="32">
        <v>8608.6</v>
      </c>
      <c r="K123" s="8"/>
      <c r="L123" s="24"/>
    </row>
    <row r="124" spans="1:12" customFormat="1" x14ac:dyDescent="0.25">
      <c r="A124" s="25">
        <v>17373</v>
      </c>
      <c r="B124" s="25" t="s">
        <v>131</v>
      </c>
      <c r="C124" s="26" t="s">
        <v>13</v>
      </c>
      <c r="D124" s="33">
        <f>F124/E124</f>
        <v>12.360571428571427</v>
      </c>
      <c r="E124" s="31">
        <v>350</v>
      </c>
      <c r="F124" s="29">
        <v>4326.2</v>
      </c>
      <c r="G124" s="30">
        <f>[1]List4!K155</f>
        <v>15.867939393939384</v>
      </c>
      <c r="H124" s="31">
        <v>165</v>
      </c>
      <c r="I124" s="29">
        <v>2618.21</v>
      </c>
      <c r="J124" s="32">
        <v>4326.2</v>
      </c>
      <c r="K124" s="8"/>
      <c r="L124" s="24"/>
    </row>
    <row r="125" spans="1:12" customFormat="1" x14ac:dyDescent="0.25">
      <c r="A125" s="34">
        <v>17087</v>
      </c>
      <c r="B125" s="34" t="s">
        <v>132</v>
      </c>
      <c r="C125" s="35" t="s">
        <v>13</v>
      </c>
      <c r="D125" s="36">
        <f>'[1]soubor vybraných karet'!I105</f>
        <v>88.747268211920527</v>
      </c>
      <c r="E125" s="37">
        <f>'[1]soubor vybraných karet'!H105</f>
        <v>1208</v>
      </c>
      <c r="F125" s="38">
        <v>107206.7</v>
      </c>
      <c r="G125" s="39">
        <f>[1]List4!K69</f>
        <v>88.462952534191459</v>
      </c>
      <c r="H125" s="37">
        <v>1243</v>
      </c>
      <c r="I125" s="38">
        <v>109959.45</v>
      </c>
      <c r="J125" s="32">
        <v>107206.7</v>
      </c>
      <c r="K125" s="8"/>
      <c r="L125" s="24"/>
    </row>
    <row r="126" spans="1:12" customFormat="1" x14ac:dyDescent="0.25">
      <c r="A126" s="25">
        <v>17143</v>
      </c>
      <c r="B126" s="25" t="s">
        <v>133</v>
      </c>
      <c r="C126" s="26" t="s">
        <v>13</v>
      </c>
      <c r="D126" s="33">
        <f>F126/E126</f>
        <v>4.9119999999999999</v>
      </c>
      <c r="E126" s="31">
        <v>500</v>
      </c>
      <c r="F126" s="29">
        <v>2456</v>
      </c>
      <c r="G126" s="30">
        <f>[1]List4!K109</f>
        <v>5.8785935828877003</v>
      </c>
      <c r="H126" s="31">
        <v>1870</v>
      </c>
      <c r="I126" s="29">
        <v>10992.97</v>
      </c>
      <c r="J126" s="32">
        <v>2456</v>
      </c>
      <c r="K126" s="8"/>
      <c r="L126" s="24"/>
    </row>
    <row r="127" spans="1:12" customFormat="1" x14ac:dyDescent="0.25">
      <c r="A127" s="25">
        <v>17009</v>
      </c>
      <c r="B127" s="25" t="s">
        <v>134</v>
      </c>
      <c r="C127" s="26" t="s">
        <v>13</v>
      </c>
      <c r="D127" s="27">
        <v>0</v>
      </c>
      <c r="E127" s="28">
        <v>0</v>
      </c>
      <c r="F127" s="29">
        <v>0</v>
      </c>
      <c r="G127" s="30">
        <f>[1]List4!K10</f>
        <v>2.2799999999999998</v>
      </c>
      <c r="H127" s="31">
        <v>25</v>
      </c>
      <c r="I127" s="29">
        <v>57</v>
      </c>
      <c r="J127" s="32">
        <v>0</v>
      </c>
      <c r="K127" s="8"/>
      <c r="L127" s="24"/>
    </row>
    <row r="128" spans="1:12" customFormat="1" x14ac:dyDescent="0.25">
      <c r="A128" s="25">
        <v>17114</v>
      </c>
      <c r="B128" s="25" t="s">
        <v>135</v>
      </c>
      <c r="C128" s="26" t="s">
        <v>13</v>
      </c>
      <c r="D128" s="27">
        <v>0</v>
      </c>
      <c r="E128" s="28">
        <v>0</v>
      </c>
      <c r="F128" s="29">
        <v>0</v>
      </c>
      <c r="G128" s="30">
        <f>[1]List4!K88</f>
        <v>8.4</v>
      </c>
      <c r="H128" s="31">
        <v>30</v>
      </c>
      <c r="I128" s="29">
        <v>252</v>
      </c>
      <c r="J128" s="32">
        <v>0</v>
      </c>
      <c r="K128" s="8"/>
      <c r="L128" s="24"/>
    </row>
    <row r="129" spans="1:12" customFormat="1" x14ac:dyDescent="0.25">
      <c r="A129" s="25">
        <v>17129</v>
      </c>
      <c r="B129" s="25" t="s">
        <v>136</v>
      </c>
      <c r="C129" s="26" t="s">
        <v>13</v>
      </c>
      <c r="D129" s="33">
        <f t="shared" ref="D129:D134" si="5">F129/E129</f>
        <v>4</v>
      </c>
      <c r="E129" s="31">
        <v>200</v>
      </c>
      <c r="F129" s="29">
        <v>800</v>
      </c>
      <c r="G129" s="30">
        <f>[1]List4!K99</f>
        <v>3.012</v>
      </c>
      <c r="H129" s="31">
        <v>435</v>
      </c>
      <c r="I129" s="29">
        <v>1310.22</v>
      </c>
      <c r="J129" s="32">
        <v>800</v>
      </c>
      <c r="K129" s="8"/>
      <c r="L129" s="24"/>
    </row>
    <row r="130" spans="1:12" customFormat="1" x14ac:dyDescent="0.25">
      <c r="A130" s="25">
        <v>17127</v>
      </c>
      <c r="B130" s="25" t="s">
        <v>137</v>
      </c>
      <c r="C130" s="26" t="s">
        <v>13</v>
      </c>
      <c r="D130" s="33">
        <f t="shared" si="5"/>
        <v>4.66</v>
      </c>
      <c r="E130" s="31">
        <v>200</v>
      </c>
      <c r="F130" s="29">
        <v>932</v>
      </c>
      <c r="G130" s="30">
        <f>[1]List4!K97</f>
        <v>8.4289696969696966</v>
      </c>
      <c r="H130" s="31">
        <v>330</v>
      </c>
      <c r="I130" s="29">
        <v>2781.56</v>
      </c>
      <c r="J130" s="32">
        <v>932</v>
      </c>
      <c r="K130" s="8"/>
      <c r="L130" s="24"/>
    </row>
    <row r="131" spans="1:12" customFormat="1" x14ac:dyDescent="0.25">
      <c r="A131" s="25">
        <v>17111</v>
      </c>
      <c r="B131" s="25" t="s">
        <v>138</v>
      </c>
      <c r="C131" s="26" t="s">
        <v>13</v>
      </c>
      <c r="D131" s="33">
        <f t="shared" si="5"/>
        <v>54.393999999999998</v>
      </c>
      <c r="E131" s="31">
        <v>50</v>
      </c>
      <c r="F131" s="29">
        <v>2719.7</v>
      </c>
      <c r="G131" s="30">
        <f>[1]List4!K85</f>
        <v>14.52</v>
      </c>
      <c r="H131" s="31">
        <v>16</v>
      </c>
      <c r="I131" s="29">
        <v>232.32</v>
      </c>
      <c r="J131" s="32">
        <v>2719.7</v>
      </c>
      <c r="K131" s="8"/>
      <c r="L131" s="24"/>
    </row>
    <row r="132" spans="1:12" customFormat="1" x14ac:dyDescent="0.25">
      <c r="A132" s="25">
        <v>17099</v>
      </c>
      <c r="B132" s="25" t="s">
        <v>139</v>
      </c>
      <c r="C132" s="26" t="s">
        <v>13</v>
      </c>
      <c r="D132" s="33">
        <f t="shared" si="5"/>
        <v>19.890604026845637</v>
      </c>
      <c r="E132" s="31">
        <v>1490</v>
      </c>
      <c r="F132" s="29">
        <v>29637</v>
      </c>
      <c r="G132" s="30">
        <f>[1]List4!K79</f>
        <v>17.830851873884594</v>
      </c>
      <c r="H132" s="31">
        <v>1681</v>
      </c>
      <c r="I132" s="29">
        <v>29973.662</v>
      </c>
      <c r="J132" s="32">
        <v>29637</v>
      </c>
      <c r="K132" s="8"/>
      <c r="L132" s="24"/>
    </row>
    <row r="133" spans="1:12" customFormat="1" x14ac:dyDescent="0.25">
      <c r="A133" s="25">
        <v>17104</v>
      </c>
      <c r="B133" s="25" t="s">
        <v>140</v>
      </c>
      <c r="C133" s="26" t="s">
        <v>13</v>
      </c>
      <c r="D133" s="33">
        <f t="shared" si="5"/>
        <v>983.62272727272727</v>
      </c>
      <c r="E133" s="31">
        <v>11</v>
      </c>
      <c r="F133" s="29">
        <v>10819.85</v>
      </c>
      <c r="G133" s="30">
        <f>[1]List4!K82</f>
        <v>1722.9533333333334</v>
      </c>
      <c r="H133" s="31">
        <v>15</v>
      </c>
      <c r="I133" s="29">
        <v>25844.3</v>
      </c>
      <c r="J133" s="32">
        <v>10819.85</v>
      </c>
      <c r="K133" s="8"/>
      <c r="L133" s="24"/>
    </row>
    <row r="134" spans="1:12" customFormat="1" x14ac:dyDescent="0.25">
      <c r="A134" s="25">
        <v>17131</v>
      </c>
      <c r="B134" s="25" t="s">
        <v>141</v>
      </c>
      <c r="C134" s="26" t="s">
        <v>13</v>
      </c>
      <c r="D134" s="33">
        <f t="shared" si="5"/>
        <v>79.015384615384619</v>
      </c>
      <c r="E134" s="31">
        <v>130</v>
      </c>
      <c r="F134" s="29">
        <v>10272</v>
      </c>
      <c r="G134" s="30">
        <f>[1]List4!K101</f>
        <v>69.583495238095253</v>
      </c>
      <c r="H134" s="31">
        <v>315</v>
      </c>
      <c r="I134" s="29">
        <v>21918.800999999999</v>
      </c>
      <c r="J134" s="32">
        <v>10272</v>
      </c>
      <c r="K134" s="8"/>
      <c r="L134" s="24"/>
    </row>
    <row r="135" spans="1:12" customFormat="1" x14ac:dyDescent="0.25">
      <c r="A135" s="25">
        <v>17091</v>
      </c>
      <c r="B135" s="25" t="s">
        <v>142</v>
      </c>
      <c r="C135" s="26" t="s">
        <v>13</v>
      </c>
      <c r="D135" s="27">
        <v>0</v>
      </c>
      <c r="E135" s="28">
        <v>0</v>
      </c>
      <c r="F135" s="29">
        <v>0</v>
      </c>
      <c r="G135" s="30">
        <f>[1]List4!K72</f>
        <v>360.58</v>
      </c>
      <c r="H135" s="31">
        <v>3</v>
      </c>
      <c r="I135" s="29">
        <v>1081.74</v>
      </c>
      <c r="J135" s="32">
        <v>0</v>
      </c>
      <c r="K135" s="8"/>
      <c r="L135" s="24"/>
    </row>
    <row r="136" spans="1:12" customFormat="1" x14ac:dyDescent="0.25">
      <c r="A136" s="25">
        <v>17905</v>
      </c>
      <c r="B136" s="25" t="s">
        <v>143</v>
      </c>
      <c r="C136" s="26" t="s">
        <v>13</v>
      </c>
      <c r="D136" s="33">
        <f>F136/E136</f>
        <v>1234.2</v>
      </c>
      <c r="E136" s="31">
        <v>1</v>
      </c>
      <c r="F136" s="29">
        <v>1234.2</v>
      </c>
      <c r="G136" s="30">
        <v>1234.2</v>
      </c>
      <c r="H136" s="31">
        <v>0</v>
      </c>
      <c r="I136" s="29">
        <v>0</v>
      </c>
      <c r="J136" s="32">
        <v>1234.2</v>
      </c>
      <c r="K136" s="8"/>
      <c r="L136" s="24"/>
    </row>
    <row r="137" spans="1:12" customFormat="1" x14ac:dyDescent="0.25">
      <c r="A137" s="25">
        <v>17149</v>
      </c>
      <c r="B137" s="25" t="s">
        <v>144</v>
      </c>
      <c r="C137" s="26" t="s">
        <v>13</v>
      </c>
      <c r="D137" s="33">
        <f>F137/E137</f>
        <v>19.440000000000001</v>
      </c>
      <c r="E137" s="31">
        <v>300</v>
      </c>
      <c r="F137" s="29">
        <v>5832</v>
      </c>
      <c r="G137" s="30">
        <f>[1]List4!K114</f>
        <v>13.242732240437158</v>
      </c>
      <c r="H137" s="31">
        <v>183</v>
      </c>
      <c r="I137" s="29">
        <v>2423.42</v>
      </c>
      <c r="J137" s="32">
        <v>5832</v>
      </c>
      <c r="K137" s="8"/>
      <c r="L137" s="24"/>
    </row>
    <row r="138" spans="1:12" customFormat="1" x14ac:dyDescent="0.25">
      <c r="A138" s="25">
        <v>17171</v>
      </c>
      <c r="B138" s="25" t="s">
        <v>145</v>
      </c>
      <c r="C138" s="26" t="s">
        <v>13</v>
      </c>
      <c r="D138" s="33">
        <f>F138/E138</f>
        <v>19.989999999999998</v>
      </c>
      <c r="E138" s="31">
        <v>100</v>
      </c>
      <c r="F138" s="29">
        <v>1999</v>
      </c>
      <c r="G138" s="30">
        <f>[1]List4!K129</f>
        <v>19.969642857142855</v>
      </c>
      <c r="H138" s="31">
        <v>112</v>
      </c>
      <c r="I138" s="29">
        <v>2236.6</v>
      </c>
      <c r="J138" s="32">
        <v>1999</v>
      </c>
      <c r="K138" s="8"/>
      <c r="L138" s="24"/>
    </row>
    <row r="139" spans="1:12" customFormat="1" x14ac:dyDescent="0.25">
      <c r="A139" s="25">
        <v>17141</v>
      </c>
      <c r="B139" s="25" t="s">
        <v>146</v>
      </c>
      <c r="C139" s="26" t="s">
        <v>30</v>
      </c>
      <c r="D139" s="33">
        <f>F139/E139</f>
        <v>9.0905723905723903</v>
      </c>
      <c r="E139" s="31">
        <v>594</v>
      </c>
      <c r="F139" s="29">
        <v>5399.8</v>
      </c>
      <c r="G139" s="30">
        <f>[1]List4!K107</f>
        <v>5.9499999999999993</v>
      </c>
      <c r="H139" s="31">
        <v>626</v>
      </c>
      <c r="I139" s="29">
        <v>3724.7</v>
      </c>
      <c r="J139" s="32">
        <v>5399.8</v>
      </c>
      <c r="K139" s="8"/>
      <c r="L139" s="24"/>
    </row>
    <row r="140" spans="1:12" customFormat="1" x14ac:dyDescent="0.25">
      <c r="A140" s="25">
        <v>17170</v>
      </c>
      <c r="B140" s="25" t="s">
        <v>147</v>
      </c>
      <c r="C140" s="26" t="s">
        <v>13</v>
      </c>
      <c r="D140" s="27">
        <v>0</v>
      </c>
      <c r="E140" s="28">
        <v>0</v>
      </c>
      <c r="F140" s="29">
        <v>0</v>
      </c>
      <c r="G140" s="30">
        <f>[1]List4!K128</f>
        <v>54.922499999999999</v>
      </c>
      <c r="H140" s="31">
        <v>4</v>
      </c>
      <c r="I140" s="29">
        <v>219.69</v>
      </c>
      <c r="J140" s="32">
        <v>0</v>
      </c>
      <c r="K140" s="8"/>
      <c r="L140" s="24"/>
    </row>
    <row r="141" spans="1:12" customFormat="1" x14ac:dyDescent="0.25">
      <c r="A141" s="25">
        <v>17052</v>
      </c>
      <c r="B141" s="25" t="s">
        <v>148</v>
      </c>
      <c r="C141" s="26" t="s">
        <v>30</v>
      </c>
      <c r="D141" s="33">
        <f>F141/E141</f>
        <v>10.039999999999999</v>
      </c>
      <c r="E141" s="31">
        <v>50</v>
      </c>
      <c r="F141" s="29">
        <v>502</v>
      </c>
      <c r="G141" s="30">
        <f>[1]List4!K41</f>
        <v>10.271639344262294</v>
      </c>
      <c r="H141" s="31">
        <v>61</v>
      </c>
      <c r="I141" s="29">
        <v>626.56999999999994</v>
      </c>
      <c r="J141" s="32">
        <v>502</v>
      </c>
      <c r="K141" s="8"/>
      <c r="L141" s="24"/>
    </row>
    <row r="142" spans="1:12" customFormat="1" x14ac:dyDescent="0.25">
      <c r="A142" s="25">
        <v>17069</v>
      </c>
      <c r="B142" s="25" t="s">
        <v>149</v>
      </c>
      <c r="C142" s="26" t="s">
        <v>13</v>
      </c>
      <c r="D142" s="33">
        <f>F142/E142</f>
        <v>262.87592592592591</v>
      </c>
      <c r="E142" s="31">
        <v>108</v>
      </c>
      <c r="F142" s="29">
        <v>28390.6</v>
      </c>
      <c r="G142" s="30">
        <f>[1]List4!K56</f>
        <v>261.39099999999996</v>
      </c>
      <c r="H142" s="31">
        <v>100</v>
      </c>
      <c r="I142" s="29">
        <v>26139.1</v>
      </c>
      <c r="J142" s="32">
        <v>28390.6</v>
      </c>
      <c r="K142" s="8"/>
      <c r="L142" s="24"/>
    </row>
    <row r="143" spans="1:12" customFormat="1" x14ac:dyDescent="0.25">
      <c r="A143" s="25">
        <v>17070</v>
      </c>
      <c r="B143" s="25" t="s">
        <v>150</v>
      </c>
      <c r="C143" s="26" t="s">
        <v>30</v>
      </c>
      <c r="D143" s="33">
        <f>F143/E143</f>
        <v>6.3</v>
      </c>
      <c r="E143" s="31">
        <v>1750</v>
      </c>
      <c r="F143" s="29">
        <v>11025</v>
      </c>
      <c r="G143" s="30">
        <f>[1]List4!K57</f>
        <v>6.3064935064935064</v>
      </c>
      <c r="H143" s="31">
        <v>1771</v>
      </c>
      <c r="I143" s="29">
        <v>11168.8</v>
      </c>
      <c r="J143" s="32">
        <v>11025</v>
      </c>
      <c r="K143" s="8"/>
      <c r="L143" s="24"/>
    </row>
    <row r="144" spans="1:12" customFormat="1" x14ac:dyDescent="0.25">
      <c r="A144" s="25">
        <v>17065</v>
      </c>
      <c r="B144" s="25" t="s">
        <v>151</v>
      </c>
      <c r="C144" s="26" t="s">
        <v>30</v>
      </c>
      <c r="D144" s="33">
        <f>F144/E144</f>
        <v>638</v>
      </c>
      <c r="E144" s="31">
        <v>5</v>
      </c>
      <c r="F144" s="29">
        <v>3190</v>
      </c>
      <c r="G144" s="30">
        <f>[1]List4!K52</f>
        <v>584</v>
      </c>
      <c r="H144" s="31">
        <v>6</v>
      </c>
      <c r="I144" s="29">
        <v>3504</v>
      </c>
      <c r="J144" s="32">
        <v>3190</v>
      </c>
      <c r="K144" s="8"/>
      <c r="L144" s="24"/>
    </row>
    <row r="145" spans="1:12" customFormat="1" x14ac:dyDescent="0.25">
      <c r="A145" s="25">
        <v>17119</v>
      </c>
      <c r="B145" s="25" t="s">
        <v>152</v>
      </c>
      <c r="C145" s="26" t="s">
        <v>13</v>
      </c>
      <c r="D145" s="27">
        <v>0</v>
      </c>
      <c r="E145" s="28">
        <v>0</v>
      </c>
      <c r="F145" s="29">
        <v>0</v>
      </c>
      <c r="G145" s="30">
        <f>[1]List4!K92</f>
        <v>2.2083168316831681</v>
      </c>
      <c r="H145" s="31">
        <v>404</v>
      </c>
      <c r="I145" s="29">
        <v>892.16</v>
      </c>
      <c r="J145" s="32">
        <v>0</v>
      </c>
      <c r="K145" s="8"/>
      <c r="L145" s="24"/>
    </row>
    <row r="146" spans="1:12" customFormat="1" x14ac:dyDescent="0.25">
      <c r="A146" s="25">
        <v>17139</v>
      </c>
      <c r="B146" s="25" t="s">
        <v>153</v>
      </c>
      <c r="C146" s="26" t="s">
        <v>13</v>
      </c>
      <c r="D146" s="33">
        <f t="shared" ref="D146:D151" si="6">F146/E146</f>
        <v>59.92</v>
      </c>
      <c r="E146" s="31">
        <v>5</v>
      </c>
      <c r="F146" s="29">
        <v>299.60000000000002</v>
      </c>
      <c r="G146" s="30">
        <f>[1]List4!K106</f>
        <v>31.8</v>
      </c>
      <c r="H146" s="31">
        <v>11</v>
      </c>
      <c r="I146" s="29">
        <v>349.8</v>
      </c>
      <c r="J146" s="32">
        <v>299.60000000000002</v>
      </c>
      <c r="K146" s="8"/>
      <c r="L146" s="24"/>
    </row>
    <row r="147" spans="1:12" customFormat="1" x14ac:dyDescent="0.25">
      <c r="A147" s="25">
        <v>17003</v>
      </c>
      <c r="B147" s="25" t="s">
        <v>154</v>
      </c>
      <c r="C147" s="26" t="s">
        <v>30</v>
      </c>
      <c r="D147" s="33">
        <f t="shared" si="6"/>
        <v>21.543076923076921</v>
      </c>
      <c r="E147" s="31">
        <v>130</v>
      </c>
      <c r="F147" s="29">
        <v>2800.6</v>
      </c>
      <c r="G147" s="30">
        <f>[1]List4!K4</f>
        <v>21.714232209737826</v>
      </c>
      <c r="H147" s="31">
        <v>267</v>
      </c>
      <c r="I147" s="29">
        <v>5797.7</v>
      </c>
      <c r="J147" s="32">
        <v>2800.6</v>
      </c>
      <c r="K147" s="8"/>
      <c r="L147" s="24"/>
    </row>
    <row r="148" spans="1:12" customFormat="1" x14ac:dyDescent="0.25">
      <c r="A148" s="25">
        <v>17010</v>
      </c>
      <c r="B148" s="25" t="s">
        <v>155</v>
      </c>
      <c r="C148" s="26" t="s">
        <v>13</v>
      </c>
      <c r="D148" s="33">
        <f t="shared" si="6"/>
        <v>45.1</v>
      </c>
      <c r="E148" s="31">
        <v>50</v>
      </c>
      <c r="F148" s="29">
        <v>2255</v>
      </c>
      <c r="G148" s="30">
        <f>[1]List4!K11</f>
        <v>38.06</v>
      </c>
      <c r="H148" s="31">
        <v>12</v>
      </c>
      <c r="I148" s="29">
        <v>456.72</v>
      </c>
      <c r="J148" s="32">
        <v>2255</v>
      </c>
      <c r="K148" s="8"/>
      <c r="L148" s="24"/>
    </row>
    <row r="149" spans="1:12" customFormat="1" x14ac:dyDescent="0.25">
      <c r="A149" s="25">
        <v>17202</v>
      </c>
      <c r="B149" s="25" t="s">
        <v>156</v>
      </c>
      <c r="C149" s="26" t="s">
        <v>13</v>
      </c>
      <c r="D149" s="33">
        <f t="shared" si="6"/>
        <v>14.901298701298703</v>
      </c>
      <c r="E149" s="31">
        <v>308</v>
      </c>
      <c r="F149" s="29">
        <v>4589.6000000000004</v>
      </c>
      <c r="G149" s="30">
        <f>[1]List4!K142</f>
        <v>12.181014492753622</v>
      </c>
      <c r="H149" s="31">
        <v>138</v>
      </c>
      <c r="I149" s="29">
        <v>1680.98</v>
      </c>
      <c r="J149" s="32">
        <v>4589.6000000000004</v>
      </c>
      <c r="K149" s="8"/>
      <c r="L149" s="24"/>
    </row>
    <row r="150" spans="1:12" customFormat="1" x14ac:dyDescent="0.25">
      <c r="A150" s="25">
        <v>17158</v>
      </c>
      <c r="B150" s="25" t="s">
        <v>157</v>
      </c>
      <c r="C150" s="26" t="s">
        <v>13</v>
      </c>
      <c r="D150" s="33">
        <f t="shared" si="6"/>
        <v>30.796913580246915</v>
      </c>
      <c r="E150" s="31">
        <v>162</v>
      </c>
      <c r="F150" s="29">
        <v>4989.1000000000004</v>
      </c>
      <c r="G150" s="30">
        <f>[1]List4!K121</f>
        <v>30.005042016806726</v>
      </c>
      <c r="H150" s="31">
        <v>119</v>
      </c>
      <c r="I150" s="29">
        <v>3570.6</v>
      </c>
      <c r="J150" s="32">
        <v>4989.1000000000004</v>
      </c>
      <c r="K150" s="8"/>
      <c r="L150" s="24"/>
    </row>
    <row r="151" spans="1:12" customFormat="1" x14ac:dyDescent="0.25">
      <c r="A151" s="25">
        <v>17046</v>
      </c>
      <c r="B151" s="25" t="s">
        <v>158</v>
      </c>
      <c r="C151" s="26" t="s">
        <v>13</v>
      </c>
      <c r="D151" s="33">
        <f t="shared" si="6"/>
        <v>13.896179775280899</v>
      </c>
      <c r="E151" s="31">
        <v>445</v>
      </c>
      <c r="F151" s="29">
        <v>6183.8</v>
      </c>
      <c r="G151" s="30">
        <f>[1]List4!K35</f>
        <v>13.267146282973627</v>
      </c>
      <c r="H151" s="31">
        <v>417</v>
      </c>
      <c r="I151" s="29">
        <v>5532.4</v>
      </c>
      <c r="J151" s="32">
        <v>6183.8</v>
      </c>
      <c r="K151" s="8"/>
      <c r="L151" s="24"/>
    </row>
    <row r="152" spans="1:12" customFormat="1" x14ac:dyDescent="0.25">
      <c r="A152" s="25">
        <v>17648</v>
      </c>
      <c r="B152" s="25" t="s">
        <v>159</v>
      </c>
      <c r="C152" s="26" t="s">
        <v>13</v>
      </c>
      <c r="D152" s="27">
        <v>0</v>
      </c>
      <c r="E152" s="28">
        <v>0</v>
      </c>
      <c r="F152" s="29">
        <v>0</v>
      </c>
      <c r="G152" s="30">
        <f>[1]List4!K166</f>
        <v>2.4200000000000004</v>
      </c>
      <c r="H152" s="31">
        <v>19</v>
      </c>
      <c r="I152" s="29">
        <v>45.98</v>
      </c>
      <c r="J152" s="32">
        <v>0</v>
      </c>
      <c r="K152" s="8"/>
      <c r="L152" s="24"/>
    </row>
    <row r="153" spans="1:12" customFormat="1" x14ac:dyDescent="0.25">
      <c r="A153" s="25">
        <v>17650</v>
      </c>
      <c r="B153" s="25" t="s">
        <v>160</v>
      </c>
      <c r="C153" s="26" t="s">
        <v>13</v>
      </c>
      <c r="D153" s="33">
        <f>F153/E153</f>
        <v>32.4</v>
      </c>
      <c r="E153" s="31">
        <v>30</v>
      </c>
      <c r="F153" s="29">
        <v>972</v>
      </c>
      <c r="G153" s="30">
        <f>[1]List4!K167</f>
        <v>31.599999999999998</v>
      </c>
      <c r="H153" s="31">
        <v>6</v>
      </c>
      <c r="I153" s="29">
        <v>189.6</v>
      </c>
      <c r="J153" s="32">
        <v>972</v>
      </c>
      <c r="K153" s="8"/>
      <c r="L153" s="24"/>
    </row>
    <row r="154" spans="1:12" customFormat="1" x14ac:dyDescent="0.25">
      <c r="A154" s="34">
        <v>17122</v>
      </c>
      <c r="B154" s="34" t="s">
        <v>161</v>
      </c>
      <c r="C154" s="35" t="s">
        <v>13</v>
      </c>
      <c r="D154" s="36">
        <f>'[1]soubor vybraných karet'!I181</f>
        <v>13.117920792079209</v>
      </c>
      <c r="E154" s="37">
        <f>'[1]soubor vybraných karet'!H181</f>
        <v>4040</v>
      </c>
      <c r="F154" s="38">
        <v>52996.4</v>
      </c>
      <c r="G154" s="39">
        <f>[1]List4!K95</f>
        <v>12.904426987061022</v>
      </c>
      <c r="H154" s="37">
        <v>4328</v>
      </c>
      <c r="I154" s="38">
        <v>55850.36</v>
      </c>
      <c r="J154" s="32">
        <v>52996.4</v>
      </c>
      <c r="K154" s="8"/>
      <c r="L154" s="24"/>
    </row>
    <row r="155" spans="1:12" customFormat="1" x14ac:dyDescent="0.25">
      <c r="A155" s="25">
        <v>17151</v>
      </c>
      <c r="B155" s="25" t="s">
        <v>162</v>
      </c>
      <c r="C155" s="26" t="s">
        <v>13</v>
      </c>
      <c r="D155" s="27">
        <v>0</v>
      </c>
      <c r="E155" s="28">
        <v>0</v>
      </c>
      <c r="F155" s="29">
        <v>0</v>
      </c>
      <c r="G155" s="30">
        <f>[1]List4!K116</f>
        <v>14.4</v>
      </c>
      <c r="H155" s="31">
        <v>3</v>
      </c>
      <c r="I155" s="29">
        <v>43.2</v>
      </c>
      <c r="J155" s="32">
        <v>0</v>
      </c>
      <c r="K155" s="8"/>
      <c r="L155" s="24"/>
    </row>
    <row r="156" spans="1:12" customFormat="1" x14ac:dyDescent="0.25">
      <c r="A156" s="25">
        <v>17053</v>
      </c>
      <c r="B156" s="25" t="s">
        <v>163</v>
      </c>
      <c r="C156" s="26" t="s">
        <v>13</v>
      </c>
      <c r="D156" s="27">
        <v>0</v>
      </c>
      <c r="E156" s="28">
        <v>0</v>
      </c>
      <c r="F156" s="29">
        <v>0</v>
      </c>
      <c r="G156" s="30">
        <f>[1]List4!K42</f>
        <v>54.449999999999996</v>
      </c>
      <c r="H156" s="31">
        <v>33</v>
      </c>
      <c r="I156" s="29">
        <v>1796.85</v>
      </c>
      <c r="J156" s="32">
        <v>0</v>
      </c>
      <c r="K156" s="8"/>
      <c r="L156" s="24"/>
    </row>
    <row r="157" spans="1:12" customFormat="1" x14ac:dyDescent="0.25">
      <c r="A157" s="25">
        <v>17090</v>
      </c>
      <c r="B157" s="25" t="s">
        <v>164</v>
      </c>
      <c r="C157" s="26" t="s">
        <v>13</v>
      </c>
      <c r="D157" s="33">
        <f t="shared" ref="D157:D162" si="7">F157/E157</f>
        <v>38</v>
      </c>
      <c r="E157" s="31">
        <v>6</v>
      </c>
      <c r="F157" s="29">
        <v>228</v>
      </c>
      <c r="G157" s="30">
        <f>[1]List4!K71</f>
        <v>38.119999999999997</v>
      </c>
      <c r="H157" s="31">
        <v>1</v>
      </c>
      <c r="I157" s="29">
        <v>38.119999999999997</v>
      </c>
      <c r="J157" s="32">
        <v>228</v>
      </c>
      <c r="K157" s="8"/>
      <c r="L157" s="24"/>
    </row>
    <row r="158" spans="1:12" customFormat="1" x14ac:dyDescent="0.25">
      <c r="A158" s="25">
        <v>17039</v>
      </c>
      <c r="B158" s="25" t="s">
        <v>165</v>
      </c>
      <c r="C158" s="26" t="s">
        <v>13</v>
      </c>
      <c r="D158" s="33">
        <f t="shared" si="7"/>
        <v>2.9271666666666665</v>
      </c>
      <c r="E158" s="31">
        <v>600</v>
      </c>
      <c r="F158" s="29">
        <v>1756.3</v>
      </c>
      <c r="G158" s="30">
        <f>[1]List4!K31</f>
        <v>2.7869287469287456</v>
      </c>
      <c r="H158" s="31">
        <v>407</v>
      </c>
      <c r="I158" s="29">
        <v>1134.28</v>
      </c>
      <c r="J158" s="32">
        <v>1756.3</v>
      </c>
      <c r="K158" s="8"/>
      <c r="L158" s="24"/>
    </row>
    <row r="159" spans="1:12" customFormat="1" x14ac:dyDescent="0.25">
      <c r="A159" s="25">
        <v>17004</v>
      </c>
      <c r="B159" s="25" t="s">
        <v>166</v>
      </c>
      <c r="C159" s="26" t="s">
        <v>13</v>
      </c>
      <c r="D159" s="33">
        <f t="shared" si="7"/>
        <v>3.8</v>
      </c>
      <c r="E159" s="31">
        <v>1200</v>
      </c>
      <c r="F159" s="29">
        <v>4560</v>
      </c>
      <c r="G159" s="30">
        <f>[1]List4!K5</f>
        <v>3.8000000000000003</v>
      </c>
      <c r="H159" s="31">
        <v>1192</v>
      </c>
      <c r="I159" s="29">
        <v>4529.6000000000004</v>
      </c>
      <c r="J159" s="32">
        <v>4560</v>
      </c>
      <c r="K159" s="8"/>
      <c r="L159" s="24"/>
    </row>
    <row r="160" spans="1:12" customFormat="1" x14ac:dyDescent="0.25">
      <c r="A160" s="25">
        <v>17323</v>
      </c>
      <c r="B160" s="25" t="s">
        <v>167</v>
      </c>
      <c r="C160" s="26" t="s">
        <v>30</v>
      </c>
      <c r="D160" s="33">
        <f t="shared" si="7"/>
        <v>6.7</v>
      </c>
      <c r="E160" s="31">
        <v>700</v>
      </c>
      <c r="F160" s="29">
        <v>4690</v>
      </c>
      <c r="G160" s="30">
        <f>[1]List4!K150</f>
        <v>5.3148717948717943</v>
      </c>
      <c r="H160" s="31">
        <v>468</v>
      </c>
      <c r="I160" s="29">
        <v>2487.36</v>
      </c>
      <c r="J160" s="32">
        <v>4690</v>
      </c>
      <c r="K160" s="8"/>
      <c r="L160" s="24"/>
    </row>
    <row r="161" spans="1:12" customFormat="1" x14ac:dyDescent="0.25">
      <c r="A161" s="25">
        <v>17113</v>
      </c>
      <c r="B161" s="25" t="s">
        <v>168</v>
      </c>
      <c r="C161" s="26" t="s">
        <v>13</v>
      </c>
      <c r="D161" s="33">
        <f t="shared" si="7"/>
        <v>100.43</v>
      </c>
      <c r="E161" s="31">
        <v>50</v>
      </c>
      <c r="F161" s="29">
        <v>5021.5</v>
      </c>
      <c r="G161" s="30">
        <f>[1]List4!K87</f>
        <v>75.206153846153839</v>
      </c>
      <c r="H161" s="31">
        <v>39</v>
      </c>
      <c r="I161" s="29">
        <v>2933.04</v>
      </c>
      <c r="J161" s="32">
        <v>5021.5</v>
      </c>
      <c r="K161" s="8"/>
      <c r="L161" s="24"/>
    </row>
    <row r="162" spans="1:12" customFormat="1" x14ac:dyDescent="0.25">
      <c r="A162" s="25">
        <v>17116</v>
      </c>
      <c r="B162" s="25" t="s">
        <v>169</v>
      </c>
      <c r="C162" s="26" t="s">
        <v>13</v>
      </c>
      <c r="D162" s="33">
        <f t="shared" si="7"/>
        <v>565.78000000000009</v>
      </c>
      <c r="E162" s="31">
        <v>15</v>
      </c>
      <c r="F162" s="29">
        <v>8486.7000000000007</v>
      </c>
      <c r="G162" s="30">
        <f>[1]List4!K89</f>
        <v>576.83461538461529</v>
      </c>
      <c r="H162" s="31">
        <v>13</v>
      </c>
      <c r="I162" s="29">
        <v>7498.85</v>
      </c>
      <c r="J162" s="32">
        <v>8486.7000000000007</v>
      </c>
      <c r="K162" s="8"/>
      <c r="L162" s="24"/>
    </row>
    <row r="163" spans="1:12" customFormat="1" x14ac:dyDescent="0.25">
      <c r="A163" s="25">
        <v>17016</v>
      </c>
      <c r="B163" s="25" t="s">
        <v>170</v>
      </c>
      <c r="C163" s="26" t="s">
        <v>13</v>
      </c>
      <c r="D163" s="27">
        <v>0</v>
      </c>
      <c r="E163" s="28">
        <v>0</v>
      </c>
      <c r="F163" s="29">
        <v>0</v>
      </c>
      <c r="G163" s="30">
        <f>[1]List4!K17</f>
        <v>38.079999999999991</v>
      </c>
      <c r="H163" s="31">
        <v>14</v>
      </c>
      <c r="I163" s="29">
        <v>533.12</v>
      </c>
      <c r="J163" s="32">
        <v>0</v>
      </c>
      <c r="K163" s="8"/>
      <c r="L163" s="24"/>
    </row>
    <row r="164" spans="1:12" customFormat="1" x14ac:dyDescent="0.25">
      <c r="A164" s="25">
        <v>17162</v>
      </c>
      <c r="B164" s="25" t="s">
        <v>171</v>
      </c>
      <c r="C164" s="26" t="s">
        <v>13</v>
      </c>
      <c r="D164" s="27">
        <v>0</v>
      </c>
      <c r="E164" s="28">
        <v>0</v>
      </c>
      <c r="F164" s="29">
        <v>0</v>
      </c>
      <c r="G164" s="30">
        <f>[1]List4!K125</f>
        <v>20.591304347826089</v>
      </c>
      <c r="H164" s="31">
        <v>23</v>
      </c>
      <c r="I164" s="29">
        <v>473.6</v>
      </c>
      <c r="J164" s="32">
        <v>0</v>
      </c>
      <c r="K164" s="8"/>
      <c r="L164" s="24"/>
    </row>
    <row r="165" spans="1:12" customFormat="1" x14ac:dyDescent="0.25">
      <c r="A165" s="25">
        <v>17035</v>
      </c>
      <c r="B165" s="25" t="s">
        <v>172</v>
      </c>
      <c r="C165" s="26" t="s">
        <v>13</v>
      </c>
      <c r="D165" s="33">
        <f>F165/E165</f>
        <v>31.752205882352943</v>
      </c>
      <c r="E165" s="31">
        <v>136</v>
      </c>
      <c r="F165" s="29">
        <v>4318.3</v>
      </c>
      <c r="G165" s="30">
        <f>[1]List4!K29</f>
        <v>32.054393939393933</v>
      </c>
      <c r="H165" s="31">
        <v>132</v>
      </c>
      <c r="I165" s="29">
        <v>4231.18</v>
      </c>
      <c r="J165" s="32">
        <v>4318.3</v>
      </c>
      <c r="K165" s="8"/>
      <c r="L165" s="24"/>
    </row>
    <row r="166" spans="1:12" customFormat="1" x14ac:dyDescent="0.25">
      <c r="A166" s="25">
        <v>17187</v>
      </c>
      <c r="B166" s="25" t="s">
        <v>173</v>
      </c>
      <c r="C166" s="26" t="s">
        <v>13</v>
      </c>
      <c r="D166" s="33">
        <f>F166/E166</f>
        <v>31.0075</v>
      </c>
      <c r="E166" s="31">
        <v>200</v>
      </c>
      <c r="F166" s="29">
        <v>6201.5</v>
      </c>
      <c r="G166" s="30">
        <f>[1]List4!K135</f>
        <v>30.109146341463415</v>
      </c>
      <c r="H166" s="31">
        <v>246</v>
      </c>
      <c r="I166" s="29">
        <v>7406.85</v>
      </c>
      <c r="J166" s="32">
        <v>6201.5</v>
      </c>
      <c r="K166" s="8"/>
      <c r="L166" s="24"/>
    </row>
    <row r="167" spans="1:12" customFormat="1" x14ac:dyDescent="0.25">
      <c r="A167" s="25">
        <v>17136</v>
      </c>
      <c r="B167" s="25" t="s">
        <v>174</v>
      </c>
      <c r="C167" s="26" t="s">
        <v>13</v>
      </c>
      <c r="D167" s="33">
        <f>F167/E167</f>
        <v>53.41</v>
      </c>
      <c r="E167" s="31">
        <v>100</v>
      </c>
      <c r="F167" s="29">
        <v>5341</v>
      </c>
      <c r="G167" s="30">
        <f>[1]List4!K104</f>
        <v>53.989047619047625</v>
      </c>
      <c r="H167" s="31">
        <v>126</v>
      </c>
      <c r="I167" s="29">
        <v>6802.62</v>
      </c>
      <c r="J167" s="32">
        <v>5341</v>
      </c>
      <c r="K167" s="8"/>
      <c r="L167" s="24"/>
    </row>
    <row r="168" spans="1:12" customFormat="1" x14ac:dyDescent="0.25">
      <c r="A168" s="25">
        <v>17411</v>
      </c>
      <c r="B168" s="25" t="s">
        <v>175</v>
      </c>
      <c r="C168" s="26" t="s">
        <v>13</v>
      </c>
      <c r="D168" s="27">
        <v>0</v>
      </c>
      <c r="E168" s="28">
        <v>0</v>
      </c>
      <c r="F168" s="29">
        <v>0</v>
      </c>
      <c r="G168" s="30">
        <f>[1]List4!K158</f>
        <v>320.64999999999998</v>
      </c>
      <c r="H168" s="31">
        <v>120</v>
      </c>
      <c r="I168" s="29">
        <v>38478</v>
      </c>
      <c r="J168" s="32">
        <v>0</v>
      </c>
      <c r="K168" s="8"/>
      <c r="L168" s="24"/>
    </row>
    <row r="169" spans="1:12" customFormat="1" x14ac:dyDescent="0.25">
      <c r="A169" s="25">
        <v>17409</v>
      </c>
      <c r="B169" s="25" t="s">
        <v>176</v>
      </c>
      <c r="C169" s="26" t="s">
        <v>13</v>
      </c>
      <c r="D169" s="27">
        <v>0</v>
      </c>
      <c r="E169" s="28">
        <v>0</v>
      </c>
      <c r="F169" s="29">
        <v>0</v>
      </c>
      <c r="G169" s="30">
        <f>[1]List4!K157</f>
        <v>90.75</v>
      </c>
      <c r="H169" s="31">
        <v>120</v>
      </c>
      <c r="I169" s="29">
        <v>10890</v>
      </c>
      <c r="J169" s="32">
        <v>0</v>
      </c>
      <c r="K169" s="8"/>
      <c r="L169" s="24"/>
    </row>
    <row r="170" spans="1:12" customFormat="1" x14ac:dyDescent="0.25">
      <c r="A170" s="25">
        <v>17019</v>
      </c>
      <c r="B170" s="25" t="s">
        <v>177</v>
      </c>
      <c r="C170" s="26" t="s">
        <v>13</v>
      </c>
      <c r="D170" s="33">
        <f>F170/E170</f>
        <v>13.31</v>
      </c>
      <c r="E170" s="31">
        <v>300</v>
      </c>
      <c r="F170" s="29">
        <v>3993</v>
      </c>
      <c r="G170" s="30">
        <f>[1]List4!K19</f>
        <v>13.31</v>
      </c>
      <c r="H170" s="31">
        <v>378</v>
      </c>
      <c r="I170" s="29">
        <v>5031.18</v>
      </c>
      <c r="J170" s="32">
        <v>3993</v>
      </c>
      <c r="K170" s="8"/>
      <c r="L170" s="24"/>
    </row>
    <row r="171" spans="1:12" customFormat="1" ht="15.75" thickBot="1" x14ac:dyDescent="0.3">
      <c r="A171" s="40">
        <v>17007</v>
      </c>
      <c r="B171" s="40" t="s">
        <v>178</v>
      </c>
      <c r="C171" s="41" t="s">
        <v>13</v>
      </c>
      <c r="D171" s="42">
        <f>F171/E171</f>
        <v>63.637500000000003</v>
      </c>
      <c r="E171" s="43">
        <v>80</v>
      </c>
      <c r="F171" s="44">
        <v>5091</v>
      </c>
      <c r="G171" s="45">
        <f>[1]List4!K8</f>
        <v>60.199000000000012</v>
      </c>
      <c r="H171" s="43">
        <v>40</v>
      </c>
      <c r="I171" s="44">
        <v>2407.96</v>
      </c>
      <c r="J171" s="46">
        <v>5091</v>
      </c>
      <c r="K171" s="8"/>
      <c r="L171" s="8"/>
    </row>
    <row r="172" spans="1:12" customFormat="1" ht="15.75" thickBot="1" x14ac:dyDescent="0.3">
      <c r="A172" s="47">
        <v>17130</v>
      </c>
      <c r="B172" s="48" t="s">
        <v>179</v>
      </c>
      <c r="C172" s="49" t="s">
        <v>13</v>
      </c>
      <c r="D172" s="50">
        <f>'[1]soubor vybraných karet'!I192</f>
        <v>14.003188405797102</v>
      </c>
      <c r="E172" s="51">
        <f>'[1]soubor vybraných karet'!H192</f>
        <v>2760</v>
      </c>
      <c r="F172" s="52">
        <v>38648.800000000003</v>
      </c>
      <c r="G172" s="53">
        <f>[1]List4!K100</f>
        <v>14.387713841368583</v>
      </c>
      <c r="H172" s="51">
        <v>3858</v>
      </c>
      <c r="I172" s="52">
        <v>55507.8</v>
      </c>
      <c r="J172" s="54">
        <v>38648.800000000003</v>
      </c>
      <c r="K172" s="8"/>
      <c r="L172" s="8"/>
    </row>
    <row r="173" spans="1:12" customFormat="1" ht="15.75" thickBot="1" x14ac:dyDescent="0.3">
      <c r="A173" s="55"/>
      <c r="B173" s="56" t="s">
        <v>180</v>
      </c>
      <c r="C173" s="57"/>
      <c r="D173" s="58"/>
      <c r="E173" s="59">
        <f>SUM(E3:E172)</f>
        <v>176768</v>
      </c>
      <c r="F173" s="60">
        <v>3101536.85</v>
      </c>
      <c r="G173" s="61"/>
      <c r="H173" s="59">
        <f>SUM(H3:H172)</f>
        <v>206087.55</v>
      </c>
      <c r="I173" s="60">
        <f>SUM(I3:I172)</f>
        <v>3626087.3969999999</v>
      </c>
      <c r="J173" s="62"/>
      <c r="K173" s="8"/>
      <c r="L173" s="8"/>
    </row>
    <row r="174" spans="1:12" customFormat="1" x14ac:dyDescent="0.25">
      <c r="G174" s="63"/>
      <c r="K174" s="8"/>
      <c r="L174" s="8"/>
    </row>
    <row r="175" spans="1:12" customFormat="1" x14ac:dyDescent="0.25">
      <c r="G175" s="63"/>
      <c r="K175" s="8"/>
      <c r="L175" s="8"/>
    </row>
  </sheetData>
  <mergeCells count="2">
    <mergeCell ref="D1:F1"/>
    <mergeCell ref="G1:I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Ministerstvo financí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Kotmel Benedikt</dc:creator>
  <cp:lastModifiedBy>Kotmel Benedikt</cp:lastModifiedBy>
  <dcterms:created xsi:type="dcterms:W3CDTF">2015-04-15T11:19:55Z</dcterms:created>
  <dcterms:modified xsi:type="dcterms:W3CDTF">2015-04-15T11:20:23Z</dcterms:modified>
</cp:coreProperties>
</file>