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7932"/>
  <workbookPr defaultThemeVersion="124226"/>
  <bookViews>
    <workbookView xWindow="-120" yWindow="-120" windowWidth="29040" windowHeight="15720" activeTab="0"/>
  </bookViews>
  <sheets>
    <sheet name="v Kč" sheetId="49" r:id="rId2"/>
  </sheets>
  <definedNames/>
  <calcPr fullCalcOnLoad="1"/>
  <extLst/>
</workbook>
</file>

<file path=xl/sharedStrings.xml><?xml version="1.0" encoding="utf-8"?>
<sst xmlns="http://schemas.openxmlformats.org/spreadsheetml/2006/main" count="64" uniqueCount="64">
  <si>
    <t>Starostové pro Liberecký kraj</t>
  </si>
  <si>
    <t>ANO 2011</t>
  </si>
  <si>
    <t>Trikolora</t>
  </si>
  <si>
    <t>Česká pirátská strana</t>
  </si>
  <si>
    <t>PŘÍSAHA občanské hnutí</t>
  </si>
  <si>
    <t>STAROSTOVÉ A NEZÁVISLÍ</t>
  </si>
  <si>
    <t xml:space="preserve">Název politické strany / politického hnutí </t>
  </si>
  <si>
    <t>příspěvek na mandáty poslanců</t>
  </si>
  <si>
    <t>příspěvek
na mandáty
senátorů</t>
  </si>
  <si>
    <t>počet členů  zast. hl. m. Prahy</t>
  </si>
  <si>
    <t>příspěvek na mandáty členů zast.hl. m. Prahy</t>
  </si>
  <si>
    <t>Hnutí SOL</t>
  </si>
  <si>
    <t xml:space="preserve">Hradecký demokratický klub </t>
  </si>
  <si>
    <t>KSČM</t>
  </si>
  <si>
    <t>NEZÁVISLÍ</t>
  </si>
  <si>
    <t>Osobnosti pro kraj</t>
  </si>
  <si>
    <t xml:space="preserve">Pražská městská strana PRAHA SOBĚ 
</t>
  </si>
  <si>
    <t>ProMOST</t>
  </si>
  <si>
    <t xml:space="preserve">SEN 21 </t>
  </si>
  <si>
    <t>Starostové pro občany</t>
  </si>
  <si>
    <t xml:space="preserve">Svoboda a přímá demokracie (SPD) </t>
  </si>
  <si>
    <t xml:space="preserve">Svobodní </t>
  </si>
  <si>
    <t>Tábor 2020</t>
  </si>
  <si>
    <t xml:space="preserve">TOP 09 </t>
  </si>
  <si>
    <t>Volba pro kraj</t>
  </si>
  <si>
    <t>VÝCHODOČEŠI</t>
  </si>
  <si>
    <t>Zlín 21</t>
  </si>
  <si>
    <t>C e l k e m</t>
  </si>
  <si>
    <t xml:space="preserve">Nestraníci </t>
  </si>
  <si>
    <t xml:space="preserve">ODS </t>
  </si>
  <si>
    <t>LEPŠÍ SEVER</t>
  </si>
  <si>
    <t>počet senátorů</t>
  </si>
  <si>
    <t xml:space="preserve">počet členů zastupitelstev  krajů </t>
  </si>
  <si>
    <t>ČSSD - Česká suverenita sociální demokracie</t>
  </si>
  <si>
    <t>Liberálně ekologická strana</t>
  </si>
  <si>
    <t>Spojení demokraté  - Sdružení nezávislých</t>
  </si>
  <si>
    <t>PRO Právo Respekt Odbornost</t>
  </si>
  <si>
    <t>Motoristé sobě</t>
  </si>
  <si>
    <t>Stačilo!</t>
  </si>
  <si>
    <t xml:space="preserve">stálý příspěvek </t>
  </si>
  <si>
    <t>x) Dle sdělení Krajského úřadu Pardubického kraje č.j. KUPA-5716/2025-2 ze dne 26. února 2025 odstoupila dne 19. 12. 2024 z funkce člena zastupitelstva Pardubického kraje Monika Pelíšková, navržená politickou stranou Sociální demokracie a dne 20. 12. 2024 vznikl mandát člena zastupitelstva Pardubického kraje Lence Pařízkové, která byla navržena politickým hnutím Společně pro kraj. Jedná se o změnu v rámci koalice 3PK - Pro prosperující Pardubický kraj.</t>
  </si>
  <si>
    <t>xx) Dle sdělení Krajského úřadu Plzeňského kraje (dopisy č.j. PK-Ř/146/25 ze dne 5. 5. 2025 a č.j. PK-Ř/168/25 ze dne 19. 5. 2025) zastupitelé Plzeňského kraje Bc. Stanislav Antoš (KDU-ČSL) a MUDr. Jiří Klečka, Ph.D., MBA (PRO PLZEŇ) rezignovali 31. 3. 2025, náhradníci Ing. Tomáš Morávek (PRO PLZEŇ) a Ing. Pavel Šrámek, MBA (PRO PLZEŇ) rezignovali 1. 4. 2025. Od 2. 4. 2025 jsou zastupiteli Jiří Uhlík, MBA (PRO PLZEŇ) a Michael Sinkule (PRO PLZEŇ). Jedná se o změny v rámci koalice PRO NÁŠ KRAJ - PRO PLZEŇ A KDU-ČSL s podporou Svobodných, agrárníků, starostů a sportovců.</t>
  </si>
  <si>
    <t>Sociální demokracie    x)</t>
  </si>
  <si>
    <t>Společně pro kraj   x)</t>
  </si>
  <si>
    <t xml:space="preserve"> 13/12</t>
  </si>
  <si>
    <t xml:space="preserve"> 5/6</t>
  </si>
  <si>
    <t>KDU - ČSL    xx)</t>
  </si>
  <si>
    <t>48/47</t>
  </si>
  <si>
    <t xml:space="preserve"> 1/2</t>
  </si>
  <si>
    <t>PRO PLZEŇ     xx)</t>
  </si>
  <si>
    <t>počet poslanců 
po volbách</t>
  </si>
  <si>
    <t>počet poslanců
 před volbami</t>
  </si>
  <si>
    <t>příspěvek
na mandáty členů
zastupitelstev
krajů</t>
  </si>
  <si>
    <t>11=1+4+6+8+10</t>
  </si>
  <si>
    <t>příspěvek na činnost 
za 1. až 4. čtvrtletí 2025</t>
  </si>
  <si>
    <t xml:space="preserve">Příspěvky vyplacené politickým stranám a politickým hnutím podle zákona č. 424/1991 Sb. v roce 2025  (v Kč) </t>
  </si>
  <si>
    <t>příspěvky
vyplacené
v roce 2025 celkem</t>
  </si>
  <si>
    <t>příspěvky na činnost vyplacené za rok 2024 
xxx)</t>
  </si>
  <si>
    <t>příspěvek 
na činnost celkem</t>
  </si>
  <si>
    <t xml:space="preserve">příspěvek na podporu činnosti  politického institutu 
</t>
  </si>
  <si>
    <t>13=11+12</t>
  </si>
  <si>
    <t>15=13+14</t>
  </si>
  <si>
    <t>xxx) Příspěvky na činnost vyplacené za rok 2024:
Liberálně ekologická strana - příspěvek na činnost za 4. čtvrtletí 2024 ve výši 62 500 Kč
Volba pro kraj - příspěvek na činnost za 4. čtvrtletí 2024 ve výši 187 500 Kč
LEPŠÍ SEVER - příspěvek na činnost za 3. čtvrtletí 2024 ve výši 83 333 Kč
LEPŠÍ SEVER  - příspěvek na činnost za 4. čtvrtletí 2024 ve výši 250 000 Kč</t>
  </si>
  <si>
    <t xml:space="preserve">Podle § 20 zákona č. 424/1991 Sb., ve znění účinném do 31.12.2025:                                                                                                                                                                                                                                                                                                                                                                                                                                                                                       Příspěvek na činnost zahrnuje stálý příspěvek a příspěvek na mandát. Stálý příspěvek činí ročně 6 000 tis. Kč pro stranu a  hnutí, které získaly v posledních volbách do Poslanecké sněmovny 3 % hlasů. Za každých dalších i započatých 0,1 % hlasů obdrží strana a hnutí ročně 200 tis. Kč. Obdrží-li strana a hnutí více než 5 % hlasů, příspěvek se dále nezvyšuje. Příspěvek na mandát poslance a senátora činí  ročně 900 tis. Kč a na mandát člena zastupitelstva kraje a člena zastupitelstva hl. m. Prahy činí  ročně 250 tis. Kč. V roce konání voleb do Poslanecké sněmovny, Senátu, zastupitelstva kraje nebo zastupitelstva hlavního města Prahy se propočítávají roční státní příspěvky za každé volební období zvlášť. Straně a hnutí náleží měsíčně jedna dvanáctina propočteného ročního státního příspěvku. V měsíci konání voleb obdrží strana a hnutí státní příspěvek propočtený z výsledků voleb toho volebního období, jehož výše bude pro stranu a hnutí výhodnější. 
Nárok na příspěvek na podporu činnosti politického institutu vzniká straně a hnutí, jejíž alespoň jeden poslanec byl zvolen za danou stranu a hnutí alespoň ve dvou z posledních tří po sobě jdoucích volebních období Poslanecké sněmovny včetně probíhajícího volebního období a která je zakladatelem nebo členem politického institutu. Příspěvek na podporu činnosti politického institutu činí ročně částku rovnající se 10 % z celkové výše příspěvku na činnost, který náleží straně nebo hnutí.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</si>
</sst>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0" borderId="0">
      <alignment/>
      <protection/>
    </xf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4" fontId="0" fillId="0" borderId="1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4" fontId="0" fillId="0" borderId="0" xfId="0" applyNumberFormat="1" applyFill="1"/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865C-E49D-4AC8-BC11-88AA6F1909E6}">
  <sheetPr>
    <pageSetUpPr fitToPage="1"/>
  </sheetPr>
  <dimension ref="A1:R45"/>
  <sheetViews>
    <sheetView tabSelected="1" workbookViewId="0" topLeftCell="A28">
      <selection pane="topLeft" activeCell="A47" sqref="A47"/>
    </sheetView>
  </sheetViews>
  <sheetFormatPr defaultColWidth="8.85546875" defaultRowHeight="12.75"/>
  <cols>
    <col min="1" max="1" width="38.1428571428571" style="1" customWidth="1"/>
    <col min="2" max="2" width="15.1428571428571" style="1" customWidth="1"/>
    <col min="3" max="3" width="13.4285714285714" style="2" customWidth="1"/>
    <col min="4" max="4" width="11.5714285714286" style="2" customWidth="1"/>
    <col min="5" max="5" width="14.7142857142857" style="1" customWidth="1"/>
    <col min="6" max="6" width="12.2857142857143" style="1" customWidth="1"/>
    <col min="7" max="7" width="14.2857142857143" style="3" customWidth="1"/>
    <col min="8" max="8" width="12.5714285714286" style="4" customWidth="1"/>
    <col min="9" max="9" width="15.4285714285714" style="3" bestFit="1" customWidth="1"/>
    <col min="10" max="10" width="12" style="3" customWidth="1"/>
    <col min="11" max="12" width="16.4285714285714" style="3" customWidth="1"/>
    <col min="13" max="13" width="15.2857142857143" style="3" customWidth="1"/>
    <col min="14" max="14" width="16.4285714285714" style="3" customWidth="1"/>
    <col min="15" max="16" width="14.2857142857143" style="1" customWidth="1"/>
    <col min="17" max="17" width="4.28571428571429" style="1" customWidth="1"/>
    <col min="18" max="18" width="14.4285714285714" style="1" customWidth="1"/>
    <col min="19" max="16384" width="8.85714285714286" style="1"/>
  </cols>
  <sheetData>
    <row r="1" spans="1:16" ht="25.15" customHeight="1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ht="17.45" customHeight="1">
      <c r="P2" s="17"/>
    </row>
    <row r="3" spans="1:16" ht="87.6" customHeight="1">
      <c r="A3" s="25" t="s">
        <v>6</v>
      </c>
      <c r="B3" s="5" t="s">
        <v>39</v>
      </c>
      <c r="C3" s="19" t="s">
        <v>51</v>
      </c>
      <c r="D3" s="19" t="s">
        <v>50</v>
      </c>
      <c r="E3" s="5" t="s">
        <v>7</v>
      </c>
      <c r="F3" s="5" t="s">
        <v>31</v>
      </c>
      <c r="G3" s="20" t="s">
        <v>8</v>
      </c>
      <c r="H3" s="20" t="s">
        <v>32</v>
      </c>
      <c r="I3" s="21" t="s">
        <v>52</v>
      </c>
      <c r="J3" s="20" t="s">
        <v>9</v>
      </c>
      <c r="K3" s="20" t="s">
        <v>10</v>
      </c>
      <c r="L3" s="5" t="s">
        <v>54</v>
      </c>
      <c r="M3" s="19" t="s">
        <v>57</v>
      </c>
      <c r="N3" s="19" t="s">
        <v>58</v>
      </c>
      <c r="O3" s="5" t="s">
        <v>59</v>
      </c>
      <c r="P3" s="5" t="s">
        <v>56</v>
      </c>
    </row>
    <row r="4" spans="1:16" ht="23.45" customHeight="1">
      <c r="A4" s="26"/>
      <c r="B4" s="5">
        <v>1</v>
      </c>
      <c r="C4" s="19">
        <v>2</v>
      </c>
      <c r="D4" s="5">
        <v>3</v>
      </c>
      <c r="E4" s="19">
        <v>4</v>
      </c>
      <c r="F4" s="5">
        <v>5</v>
      </c>
      <c r="G4" s="19">
        <v>6</v>
      </c>
      <c r="H4" s="5">
        <v>7</v>
      </c>
      <c r="I4" s="19">
        <v>8</v>
      </c>
      <c r="J4" s="5">
        <v>9</v>
      </c>
      <c r="K4" s="19">
        <v>10</v>
      </c>
      <c r="L4" s="5" t="s">
        <v>53</v>
      </c>
      <c r="M4" s="5">
        <v>12</v>
      </c>
      <c r="N4" s="5" t="s">
        <v>60</v>
      </c>
      <c r="O4" s="19">
        <v>14</v>
      </c>
      <c r="P4" s="19" t="s">
        <v>61</v>
      </c>
    </row>
    <row r="5" spans="1:18" ht="18" customHeight="1">
      <c r="A5" s="6" t="s">
        <v>1</v>
      </c>
      <c r="B5" s="7">
        <v>10000000</v>
      </c>
      <c r="C5" s="8">
        <v>72</v>
      </c>
      <c r="D5" s="8">
        <v>80</v>
      </c>
      <c r="E5" s="9">
        <v>66600000</v>
      </c>
      <c r="F5" s="8">
        <v>12</v>
      </c>
      <c r="G5" s="9">
        <v>10800000</v>
      </c>
      <c r="H5" s="8">
        <v>292</v>
      </c>
      <c r="I5" s="9">
        <v>73000000</v>
      </c>
      <c r="J5" s="8">
        <v>14</v>
      </c>
      <c r="K5" s="9">
        <v>3500000</v>
      </c>
      <c r="L5" s="7">
        <f>SUM(B5+E5+G5+I5+K5)</f>
        <v>163900000</v>
      </c>
      <c r="M5" s="9">
        <v>0</v>
      </c>
      <c r="N5" s="7">
        <f>L5+M5</f>
        <v>163900000</v>
      </c>
      <c r="O5" s="7">
        <v>16390000</v>
      </c>
      <c r="P5" s="7">
        <f>N5+O5</f>
        <v>180290000</v>
      </c>
      <c r="R5" s="18"/>
    </row>
    <row r="6" spans="1:18" ht="12.75">
      <c r="A6" s="6" t="s">
        <v>3</v>
      </c>
      <c r="B6" s="7">
        <v>6768565.9299999997</v>
      </c>
      <c r="C6" s="8">
        <v>4</v>
      </c>
      <c r="D6" s="8">
        <v>18</v>
      </c>
      <c r="E6" s="9">
        <v>6750000</v>
      </c>
      <c r="F6" s="8">
        <v>1</v>
      </c>
      <c r="G6" s="9">
        <v>900000</v>
      </c>
      <c r="H6" s="8">
        <v>3</v>
      </c>
      <c r="I6" s="9">
        <v>750000</v>
      </c>
      <c r="J6" s="8">
        <v>13</v>
      </c>
      <c r="K6" s="9">
        <v>3250000</v>
      </c>
      <c r="L6" s="7">
        <f t="shared" si="0" ref="L6:L39">SUM(B6+E6+G6+I6+K6)</f>
        <v>18418565.93</v>
      </c>
      <c r="M6" s="9">
        <v>0</v>
      </c>
      <c r="N6" s="7">
        <f t="shared" si="1" ref="N6:N39">L6+M6</f>
        <v>18418565.93</v>
      </c>
      <c r="O6" s="7">
        <v>1841856.59</v>
      </c>
      <c r="P6" s="7">
        <f t="shared" si="2" ref="P6:P39">N6+O6</f>
        <v>20260422.52</v>
      </c>
      <c r="R6" s="18"/>
    </row>
    <row r="7" spans="1:18" ht="12.75">
      <c r="A7" s="6" t="s">
        <v>33</v>
      </c>
      <c r="B7" s="9">
        <v>0</v>
      </c>
      <c r="C7" s="8">
        <v>0</v>
      </c>
      <c r="D7" s="8">
        <v>0</v>
      </c>
      <c r="E7" s="9">
        <v>0</v>
      </c>
      <c r="F7" s="8">
        <v>0</v>
      </c>
      <c r="G7" s="9">
        <v>0</v>
      </c>
      <c r="H7" s="8">
        <v>2</v>
      </c>
      <c r="I7" s="9">
        <v>500000</v>
      </c>
      <c r="J7" s="8">
        <v>0</v>
      </c>
      <c r="K7" s="9">
        <v>0</v>
      </c>
      <c r="L7" s="7">
        <f t="shared" si="0"/>
        <v>500000</v>
      </c>
      <c r="M7" s="9">
        <v>0</v>
      </c>
      <c r="N7" s="7">
        <f t="shared" si="1"/>
        <v>500000</v>
      </c>
      <c r="O7" s="9">
        <v>0</v>
      </c>
      <c r="P7" s="7">
        <f t="shared" si="2"/>
        <v>500000</v>
      </c>
      <c r="R7" s="18"/>
    </row>
    <row r="8" spans="1:18" ht="12.75">
      <c r="A8" s="6" t="s">
        <v>11</v>
      </c>
      <c r="B8" s="9">
        <v>0</v>
      </c>
      <c r="C8" s="8">
        <v>0</v>
      </c>
      <c r="D8" s="8">
        <v>0</v>
      </c>
      <c r="E8" s="9">
        <v>0</v>
      </c>
      <c r="F8" s="8">
        <v>0</v>
      </c>
      <c r="G8" s="9">
        <v>0</v>
      </c>
      <c r="H8" s="8">
        <v>1</v>
      </c>
      <c r="I8" s="9">
        <v>250000</v>
      </c>
      <c r="J8" s="8">
        <v>0</v>
      </c>
      <c r="K8" s="9">
        <v>0</v>
      </c>
      <c r="L8" s="7">
        <f t="shared" si="0"/>
        <v>250000</v>
      </c>
      <c r="M8" s="9">
        <v>0</v>
      </c>
      <c r="N8" s="7">
        <f t="shared" si="1"/>
        <v>250000</v>
      </c>
      <c r="O8" s="9">
        <v>0</v>
      </c>
      <c r="P8" s="7">
        <f t="shared" si="2"/>
        <v>250000</v>
      </c>
      <c r="R8" s="18"/>
    </row>
    <row r="9" spans="1:18" ht="12.75">
      <c r="A9" s="6" t="s">
        <v>12</v>
      </c>
      <c r="B9" s="9">
        <v>0</v>
      </c>
      <c r="C9" s="8">
        <v>0</v>
      </c>
      <c r="D9" s="8">
        <v>0</v>
      </c>
      <c r="E9" s="9">
        <v>0</v>
      </c>
      <c r="F9" s="8">
        <v>1</v>
      </c>
      <c r="G9" s="9">
        <v>900000</v>
      </c>
      <c r="H9" s="8">
        <v>1</v>
      </c>
      <c r="I9" s="9">
        <v>250000</v>
      </c>
      <c r="J9" s="8">
        <v>0</v>
      </c>
      <c r="K9" s="9">
        <v>0</v>
      </c>
      <c r="L9" s="7">
        <f t="shared" si="0"/>
        <v>1150000</v>
      </c>
      <c r="M9" s="9">
        <v>0</v>
      </c>
      <c r="N9" s="7">
        <f t="shared" si="1"/>
        <v>1150000</v>
      </c>
      <c r="O9" s="9">
        <v>0</v>
      </c>
      <c r="P9" s="7">
        <f t="shared" si="2"/>
        <v>1150000</v>
      </c>
      <c r="R9" s="18"/>
    </row>
    <row r="10" spans="1:18" ht="12.75">
      <c r="A10" s="10" t="s">
        <v>46</v>
      </c>
      <c r="B10" s="7">
        <v>3333333.32</v>
      </c>
      <c r="C10" s="8">
        <v>22</v>
      </c>
      <c r="D10" s="8">
        <v>16</v>
      </c>
      <c r="E10" s="9">
        <v>18900000</v>
      </c>
      <c r="F10" s="8">
        <v>12</v>
      </c>
      <c r="G10" s="9">
        <v>10800000</v>
      </c>
      <c r="H10" s="11" t="s">
        <v>47</v>
      </c>
      <c r="I10" s="9">
        <v>11812500</v>
      </c>
      <c r="J10" s="8">
        <v>2</v>
      </c>
      <c r="K10" s="9">
        <v>500000</v>
      </c>
      <c r="L10" s="7">
        <f t="shared" si="0"/>
        <v>45345833.32</v>
      </c>
      <c r="M10" s="9">
        <v>0</v>
      </c>
      <c r="N10" s="7">
        <f t="shared" si="1"/>
        <v>45345833.32</v>
      </c>
      <c r="O10" s="7">
        <v>4534583.34</v>
      </c>
      <c r="P10" s="7">
        <f t="shared" si="2"/>
        <v>49880416.659999996</v>
      </c>
      <c r="R10" s="18"/>
    </row>
    <row r="11" spans="1:18" ht="12.75">
      <c r="A11" s="6" t="s">
        <v>13</v>
      </c>
      <c r="B11" s="7">
        <v>6000000</v>
      </c>
      <c r="C11" s="8">
        <v>0</v>
      </c>
      <c r="D11" s="8">
        <v>0</v>
      </c>
      <c r="E11" s="9">
        <v>0</v>
      </c>
      <c r="F11" s="8">
        <v>0</v>
      </c>
      <c r="G11" s="9">
        <v>0</v>
      </c>
      <c r="H11" s="8">
        <v>32</v>
      </c>
      <c r="I11" s="9">
        <v>8000000</v>
      </c>
      <c r="J11" s="8">
        <v>0</v>
      </c>
      <c r="K11" s="9">
        <v>0</v>
      </c>
      <c r="L11" s="7">
        <f t="shared" si="0"/>
        <v>14000000</v>
      </c>
      <c r="M11" s="9">
        <v>0</v>
      </c>
      <c r="N11" s="7">
        <f t="shared" si="1"/>
        <v>14000000</v>
      </c>
      <c r="O11" s="7">
        <f>760000+680833</f>
        <v>1440833</v>
      </c>
      <c r="P11" s="7">
        <f t="shared" si="2"/>
        <v>15440833</v>
      </c>
      <c r="R11" s="18"/>
    </row>
    <row r="12" spans="1:18" ht="12.75">
      <c r="A12" s="6" t="s">
        <v>30</v>
      </c>
      <c r="B12" s="9">
        <v>0</v>
      </c>
      <c r="C12" s="8">
        <v>0</v>
      </c>
      <c r="D12" s="8">
        <v>0</v>
      </c>
      <c r="E12" s="9">
        <v>0</v>
      </c>
      <c r="F12" s="8">
        <v>0</v>
      </c>
      <c r="G12" s="9">
        <v>0</v>
      </c>
      <c r="H12" s="8">
        <v>4</v>
      </c>
      <c r="I12" s="9">
        <v>1000000</v>
      </c>
      <c r="J12" s="8">
        <v>0</v>
      </c>
      <c r="K12" s="9">
        <v>0</v>
      </c>
      <c r="L12" s="7">
        <f t="shared" si="0"/>
        <v>1000000</v>
      </c>
      <c r="M12" s="9">
        <v>333333</v>
      </c>
      <c r="N12" s="7">
        <f t="shared" si="1"/>
        <v>1333333</v>
      </c>
      <c r="O12" s="9">
        <v>0</v>
      </c>
      <c r="P12" s="7">
        <f t="shared" si="2"/>
        <v>1333333</v>
      </c>
      <c r="R12" s="18"/>
    </row>
    <row r="13" spans="1:18" ht="12.75">
      <c r="A13" s="6" t="s">
        <v>34</v>
      </c>
      <c r="B13" s="9">
        <v>0</v>
      </c>
      <c r="C13" s="8">
        <v>0</v>
      </c>
      <c r="D13" s="8">
        <v>0</v>
      </c>
      <c r="E13" s="9">
        <v>0</v>
      </c>
      <c r="F13" s="8">
        <v>0</v>
      </c>
      <c r="G13" s="9">
        <v>0</v>
      </c>
      <c r="H13" s="8">
        <v>1</v>
      </c>
      <c r="I13" s="9">
        <v>0</v>
      </c>
      <c r="J13" s="8">
        <v>0</v>
      </c>
      <c r="K13" s="9">
        <v>0</v>
      </c>
      <c r="L13" s="9">
        <f t="shared" si="0"/>
        <v>0</v>
      </c>
      <c r="M13" s="9">
        <v>62500</v>
      </c>
      <c r="N13" s="7">
        <f t="shared" si="1"/>
        <v>62500</v>
      </c>
      <c r="O13" s="9">
        <v>0</v>
      </c>
      <c r="P13" s="7">
        <f t="shared" si="2"/>
        <v>62500</v>
      </c>
      <c r="R13" s="18"/>
    </row>
    <row r="14" spans="1:18" ht="12.75">
      <c r="A14" s="6" t="s">
        <v>28</v>
      </c>
      <c r="B14" s="9">
        <v>0</v>
      </c>
      <c r="C14" s="8">
        <v>0</v>
      </c>
      <c r="D14" s="8">
        <v>0</v>
      </c>
      <c r="E14" s="9">
        <v>0</v>
      </c>
      <c r="F14" s="8">
        <v>0</v>
      </c>
      <c r="G14" s="9">
        <v>0</v>
      </c>
      <c r="H14" s="8">
        <v>4</v>
      </c>
      <c r="I14" s="9">
        <v>1000000</v>
      </c>
      <c r="J14" s="8">
        <v>0</v>
      </c>
      <c r="K14" s="9">
        <v>0</v>
      </c>
      <c r="L14" s="7">
        <f t="shared" si="0"/>
        <v>1000000</v>
      </c>
      <c r="M14" s="9">
        <v>0</v>
      </c>
      <c r="N14" s="7">
        <f t="shared" si="1"/>
        <v>1000000</v>
      </c>
      <c r="O14" s="9">
        <v>0</v>
      </c>
      <c r="P14" s="7">
        <f t="shared" si="2"/>
        <v>1000000</v>
      </c>
      <c r="R14" s="18"/>
    </row>
    <row r="15" spans="1:18" ht="12.75">
      <c r="A15" s="6" t="s">
        <v>14</v>
      </c>
      <c r="B15" s="9">
        <v>0</v>
      </c>
      <c r="C15" s="8">
        <v>0</v>
      </c>
      <c r="D15" s="8">
        <v>0</v>
      </c>
      <c r="E15" s="9">
        <v>0</v>
      </c>
      <c r="F15" s="8">
        <v>1</v>
      </c>
      <c r="G15" s="9">
        <v>900000</v>
      </c>
      <c r="H15" s="8">
        <v>0</v>
      </c>
      <c r="I15" s="9">
        <v>0</v>
      </c>
      <c r="J15" s="8">
        <v>0</v>
      </c>
      <c r="K15" s="9">
        <v>0</v>
      </c>
      <c r="L15" s="7">
        <f t="shared" si="0"/>
        <v>900000</v>
      </c>
      <c r="M15" s="9">
        <v>0</v>
      </c>
      <c r="N15" s="7">
        <f t="shared" si="1"/>
        <v>900000</v>
      </c>
      <c r="O15" s="9">
        <v>0</v>
      </c>
      <c r="P15" s="7">
        <f t="shared" si="2"/>
        <v>900000</v>
      </c>
      <c r="R15" s="18"/>
    </row>
    <row r="16" spans="1:18" ht="12.75">
      <c r="A16" s="6" t="s">
        <v>37</v>
      </c>
      <c r="B16" s="7">
        <v>2500000</v>
      </c>
      <c r="C16" s="8">
        <v>0</v>
      </c>
      <c r="D16" s="8">
        <v>13</v>
      </c>
      <c r="E16" s="9">
        <v>2925000</v>
      </c>
      <c r="F16" s="8">
        <v>0</v>
      </c>
      <c r="G16" s="9">
        <v>0</v>
      </c>
      <c r="H16" s="8">
        <v>0</v>
      </c>
      <c r="I16" s="9">
        <v>0</v>
      </c>
      <c r="J16" s="8">
        <v>0</v>
      </c>
      <c r="K16" s="9">
        <v>0</v>
      </c>
      <c r="L16" s="7">
        <f t="shared" si="0"/>
        <v>5425000</v>
      </c>
      <c r="M16" s="9">
        <v>0</v>
      </c>
      <c r="N16" s="7">
        <f t="shared" si="1"/>
        <v>5425000</v>
      </c>
      <c r="O16" s="9">
        <v>0</v>
      </c>
      <c r="P16" s="7">
        <f t="shared" si="2"/>
        <v>5425000</v>
      </c>
      <c r="R16" s="18"/>
    </row>
    <row r="17" spans="1:18" ht="12.75">
      <c r="A17" s="6" t="s">
        <v>29</v>
      </c>
      <c r="B17" s="7">
        <v>3333333.32</v>
      </c>
      <c r="C17" s="8">
        <v>35</v>
      </c>
      <c r="D17" s="8">
        <v>27</v>
      </c>
      <c r="E17" s="9">
        <v>30300000</v>
      </c>
      <c r="F17" s="8">
        <v>18</v>
      </c>
      <c r="G17" s="9">
        <v>16200000</v>
      </c>
      <c r="H17" s="8">
        <v>106</v>
      </c>
      <c r="I17" s="9">
        <v>26500000</v>
      </c>
      <c r="J17" s="8">
        <v>10</v>
      </c>
      <c r="K17" s="9">
        <v>2500000</v>
      </c>
      <c r="L17" s="7">
        <f t="shared" si="0"/>
        <v>78833333.319999993</v>
      </c>
      <c r="M17" s="9">
        <v>0</v>
      </c>
      <c r="N17" s="7">
        <f t="shared" si="1"/>
        <v>78833333.319999993</v>
      </c>
      <c r="O17" s="7">
        <v>7883333.3399999999</v>
      </c>
      <c r="P17" s="7">
        <f t="shared" si="2"/>
        <v>86716666.659999996</v>
      </c>
      <c r="R17" s="18"/>
    </row>
    <row r="18" spans="1:18" ht="12.75">
      <c r="A18" s="6" t="s">
        <v>15</v>
      </c>
      <c r="B18" s="9">
        <v>0</v>
      </c>
      <c r="C18" s="8">
        <v>0</v>
      </c>
      <c r="D18" s="8">
        <v>0</v>
      </c>
      <c r="E18" s="9">
        <v>0</v>
      </c>
      <c r="F18" s="8">
        <v>0</v>
      </c>
      <c r="G18" s="9">
        <v>0</v>
      </c>
      <c r="H18" s="8">
        <v>6</v>
      </c>
      <c r="I18" s="9">
        <v>1500000</v>
      </c>
      <c r="J18" s="8">
        <v>0</v>
      </c>
      <c r="K18" s="9">
        <v>0</v>
      </c>
      <c r="L18" s="7">
        <f t="shared" si="0"/>
        <v>1500000</v>
      </c>
      <c r="M18" s="9">
        <v>0</v>
      </c>
      <c r="N18" s="7">
        <f t="shared" si="1"/>
        <v>1500000</v>
      </c>
      <c r="O18" s="9">
        <v>0</v>
      </c>
      <c r="P18" s="7">
        <f t="shared" si="2"/>
        <v>1500000</v>
      </c>
      <c r="R18" s="18"/>
    </row>
    <row r="19" spans="1:18" ht="12.75">
      <c r="A19" s="6" t="s">
        <v>36</v>
      </c>
      <c r="B19" s="9">
        <v>0</v>
      </c>
      <c r="C19" s="8">
        <v>0</v>
      </c>
      <c r="D19" s="8">
        <v>0</v>
      </c>
      <c r="E19" s="9">
        <v>0</v>
      </c>
      <c r="F19" s="8">
        <v>0</v>
      </c>
      <c r="G19" s="9">
        <v>0</v>
      </c>
      <c r="H19" s="8">
        <v>7</v>
      </c>
      <c r="I19" s="9">
        <v>1750000</v>
      </c>
      <c r="J19" s="8">
        <v>0</v>
      </c>
      <c r="K19" s="9">
        <v>0</v>
      </c>
      <c r="L19" s="7">
        <f t="shared" si="0"/>
        <v>1750000</v>
      </c>
      <c r="M19" s="9">
        <v>0</v>
      </c>
      <c r="N19" s="7">
        <f t="shared" si="1"/>
        <v>1750000</v>
      </c>
      <c r="O19" s="9">
        <v>0</v>
      </c>
      <c r="P19" s="7">
        <f t="shared" si="2"/>
        <v>1750000</v>
      </c>
      <c r="R19" s="18"/>
    </row>
    <row r="20" spans="1:18" ht="12.75">
      <c r="A20" s="6" t="s">
        <v>16</v>
      </c>
      <c r="B20" s="9">
        <v>0</v>
      </c>
      <c r="C20" s="8">
        <v>0</v>
      </c>
      <c r="D20" s="8">
        <v>0</v>
      </c>
      <c r="E20" s="9">
        <v>0</v>
      </c>
      <c r="F20" s="8">
        <v>0</v>
      </c>
      <c r="G20" s="9">
        <v>0</v>
      </c>
      <c r="H20" s="8">
        <v>0</v>
      </c>
      <c r="I20" s="9">
        <v>0</v>
      </c>
      <c r="J20" s="8">
        <v>11</v>
      </c>
      <c r="K20" s="9">
        <v>2750000</v>
      </c>
      <c r="L20" s="7">
        <f t="shared" si="0"/>
        <v>2750000</v>
      </c>
      <c r="M20" s="9">
        <v>0</v>
      </c>
      <c r="N20" s="7">
        <f t="shared" si="1"/>
        <v>2750000</v>
      </c>
      <c r="O20" s="9">
        <v>0</v>
      </c>
      <c r="P20" s="7">
        <f t="shared" si="2"/>
        <v>2750000</v>
      </c>
      <c r="R20" s="18"/>
    </row>
    <row r="21" spans="1:18" ht="12.75">
      <c r="A21" s="6" t="s">
        <v>17</v>
      </c>
      <c r="B21" s="9">
        <v>0</v>
      </c>
      <c r="C21" s="8">
        <v>0</v>
      </c>
      <c r="D21" s="8">
        <v>0</v>
      </c>
      <c r="E21" s="9">
        <v>0</v>
      </c>
      <c r="F21" s="8">
        <v>1</v>
      </c>
      <c r="G21" s="9">
        <v>900000</v>
      </c>
      <c r="H21" s="8">
        <v>0</v>
      </c>
      <c r="I21" s="9">
        <v>0</v>
      </c>
      <c r="J21" s="8">
        <v>0</v>
      </c>
      <c r="K21" s="9">
        <v>0</v>
      </c>
      <c r="L21" s="7">
        <f t="shared" si="0"/>
        <v>900000</v>
      </c>
      <c r="M21" s="9">
        <v>0</v>
      </c>
      <c r="N21" s="7">
        <f t="shared" si="1"/>
        <v>900000</v>
      </c>
      <c r="O21" s="9">
        <v>0</v>
      </c>
      <c r="P21" s="7">
        <f t="shared" si="2"/>
        <v>900000</v>
      </c>
      <c r="R21" s="18"/>
    </row>
    <row r="22" spans="1:18" ht="12.75">
      <c r="A22" s="10" t="s">
        <v>49</v>
      </c>
      <c r="B22" s="9">
        <v>0</v>
      </c>
      <c r="C22" s="8">
        <v>0</v>
      </c>
      <c r="D22" s="8">
        <v>0</v>
      </c>
      <c r="E22" s="9">
        <v>0</v>
      </c>
      <c r="F22" s="8">
        <v>0</v>
      </c>
      <c r="G22" s="9">
        <v>0</v>
      </c>
      <c r="H22" s="11" t="s">
        <v>48</v>
      </c>
      <c r="I22" s="9">
        <v>437500</v>
      </c>
      <c r="J22" s="8">
        <v>0</v>
      </c>
      <c r="K22" s="9">
        <v>0</v>
      </c>
      <c r="L22" s="7">
        <f t="shared" si="0"/>
        <v>437500</v>
      </c>
      <c r="M22" s="9">
        <v>0</v>
      </c>
      <c r="N22" s="7">
        <f t="shared" si="1"/>
        <v>437500</v>
      </c>
      <c r="O22" s="9">
        <v>0</v>
      </c>
      <c r="P22" s="7">
        <f t="shared" si="2"/>
        <v>437500</v>
      </c>
      <c r="R22" s="18"/>
    </row>
    <row r="23" spans="1:18" ht="12.75">
      <c r="A23" s="6" t="s">
        <v>4</v>
      </c>
      <c r="B23" s="7">
        <v>7833333</v>
      </c>
      <c r="C23" s="8">
        <v>0</v>
      </c>
      <c r="D23" s="8">
        <v>0</v>
      </c>
      <c r="E23" s="9">
        <v>0</v>
      </c>
      <c r="F23" s="8">
        <v>1</v>
      </c>
      <c r="G23" s="9">
        <v>900000</v>
      </c>
      <c r="H23" s="8">
        <v>0</v>
      </c>
      <c r="I23" s="9">
        <v>0</v>
      </c>
      <c r="J23" s="8">
        <v>0</v>
      </c>
      <c r="K23" s="9">
        <v>0</v>
      </c>
      <c r="L23" s="7">
        <f t="shared" si="0"/>
        <v>8733333</v>
      </c>
      <c r="M23" s="9">
        <v>0</v>
      </c>
      <c r="N23" s="7">
        <f t="shared" si="1"/>
        <v>8733333</v>
      </c>
      <c r="O23" s="9">
        <v>0</v>
      </c>
      <c r="P23" s="7">
        <f t="shared" si="2"/>
        <v>8733333</v>
      </c>
      <c r="R23" s="18"/>
    </row>
    <row r="24" spans="1:18" ht="12.75">
      <c r="A24" s="6" t="s">
        <v>18</v>
      </c>
      <c r="B24" s="9">
        <v>0</v>
      </c>
      <c r="C24" s="8">
        <v>0</v>
      </c>
      <c r="D24" s="8">
        <v>0</v>
      </c>
      <c r="E24" s="9">
        <v>0</v>
      </c>
      <c r="F24" s="8">
        <v>4</v>
      </c>
      <c r="G24" s="9">
        <v>3600000</v>
      </c>
      <c r="H24" s="8">
        <v>0</v>
      </c>
      <c r="I24" s="9">
        <v>0</v>
      </c>
      <c r="J24" s="8">
        <v>0</v>
      </c>
      <c r="K24" s="9">
        <v>0</v>
      </c>
      <c r="L24" s="7">
        <f t="shared" si="0"/>
        <v>3600000</v>
      </c>
      <c r="M24" s="9">
        <v>0</v>
      </c>
      <c r="N24" s="7">
        <f t="shared" si="1"/>
        <v>3600000</v>
      </c>
      <c r="O24" s="9">
        <v>0</v>
      </c>
      <c r="P24" s="7">
        <f t="shared" si="2"/>
        <v>3600000</v>
      </c>
      <c r="R24" s="18"/>
    </row>
    <row r="25" spans="1:18" ht="12.75">
      <c r="A25" s="10" t="s">
        <v>42</v>
      </c>
      <c r="B25" s="7">
        <v>7833333</v>
      </c>
      <c r="C25" s="8">
        <v>0</v>
      </c>
      <c r="D25" s="8">
        <v>0</v>
      </c>
      <c r="E25" s="9">
        <v>0</v>
      </c>
      <c r="F25" s="8">
        <v>1</v>
      </c>
      <c r="G25" s="9">
        <v>900000</v>
      </c>
      <c r="H25" s="11" t="s">
        <v>44</v>
      </c>
      <c r="I25" s="9">
        <v>2991935</v>
      </c>
      <c r="J25" s="8">
        <v>0</v>
      </c>
      <c r="K25" s="9">
        <v>0</v>
      </c>
      <c r="L25" s="7">
        <f t="shared" si="0"/>
        <v>11725268</v>
      </c>
      <c r="M25" s="9">
        <v>0</v>
      </c>
      <c r="N25" s="7">
        <f t="shared" si="1"/>
        <v>11725268</v>
      </c>
      <c r="O25" s="7">
        <v>1107526.50</v>
      </c>
      <c r="P25" s="7">
        <f t="shared" si="2"/>
        <v>12832794.5</v>
      </c>
      <c r="R25" s="18"/>
    </row>
    <row r="26" spans="1:18" ht="12.75">
      <c r="A26" s="6" t="s">
        <v>35</v>
      </c>
      <c r="B26" s="9">
        <v>0</v>
      </c>
      <c r="C26" s="8">
        <v>0</v>
      </c>
      <c r="D26" s="8">
        <v>0</v>
      </c>
      <c r="E26" s="9">
        <v>0</v>
      </c>
      <c r="F26" s="8">
        <v>0</v>
      </c>
      <c r="G26" s="9">
        <v>0</v>
      </c>
      <c r="H26" s="8">
        <v>2</v>
      </c>
      <c r="I26" s="9">
        <v>500000</v>
      </c>
      <c r="J26" s="8">
        <v>0</v>
      </c>
      <c r="K26" s="9">
        <v>0</v>
      </c>
      <c r="L26" s="7">
        <f t="shared" si="0"/>
        <v>500000</v>
      </c>
      <c r="M26" s="9">
        <v>0</v>
      </c>
      <c r="N26" s="7">
        <f t="shared" si="1"/>
        <v>500000</v>
      </c>
      <c r="O26" s="9">
        <v>0</v>
      </c>
      <c r="P26" s="7">
        <f t="shared" si="2"/>
        <v>500000</v>
      </c>
      <c r="R26" s="18"/>
    </row>
    <row r="27" spans="1:18" ht="12.75">
      <c r="A27" s="10" t="s">
        <v>43</v>
      </c>
      <c r="B27" s="9">
        <v>0</v>
      </c>
      <c r="C27" s="8">
        <v>0</v>
      </c>
      <c r="D27" s="8">
        <v>0</v>
      </c>
      <c r="E27" s="9">
        <v>0</v>
      </c>
      <c r="F27" s="8">
        <v>0</v>
      </c>
      <c r="G27" s="9">
        <v>0</v>
      </c>
      <c r="H27" s="11" t="s">
        <v>45</v>
      </c>
      <c r="I27" s="9">
        <v>1508065</v>
      </c>
      <c r="J27" s="8">
        <v>0</v>
      </c>
      <c r="K27" s="9">
        <v>0</v>
      </c>
      <c r="L27" s="7">
        <f t="shared" si="0"/>
        <v>1508065</v>
      </c>
      <c r="M27" s="9">
        <v>0</v>
      </c>
      <c r="N27" s="7">
        <f t="shared" si="1"/>
        <v>1508065</v>
      </c>
      <c r="O27" s="9">
        <v>0</v>
      </c>
      <c r="P27" s="7">
        <f t="shared" si="2"/>
        <v>1508065</v>
      </c>
      <c r="R27" s="18"/>
    </row>
    <row r="28" spans="1:18" ht="12.75">
      <c r="A28" s="6" t="s">
        <v>38</v>
      </c>
      <c r="B28" s="7">
        <v>2150000</v>
      </c>
      <c r="C28" s="8">
        <v>0</v>
      </c>
      <c r="D28" s="8">
        <v>0</v>
      </c>
      <c r="E28" s="9">
        <v>0</v>
      </c>
      <c r="F28" s="8">
        <v>0</v>
      </c>
      <c r="G28" s="9">
        <v>0</v>
      </c>
      <c r="H28" s="8">
        <v>0</v>
      </c>
      <c r="I28" s="9">
        <v>0</v>
      </c>
      <c r="J28" s="8">
        <v>0</v>
      </c>
      <c r="K28" s="9">
        <v>0</v>
      </c>
      <c r="L28" s="7">
        <f t="shared" si="0"/>
        <v>2150000</v>
      </c>
      <c r="M28" s="9">
        <v>0</v>
      </c>
      <c r="N28" s="7">
        <f t="shared" si="1"/>
        <v>2150000</v>
      </c>
      <c r="O28" s="9">
        <v>0</v>
      </c>
      <c r="P28" s="7">
        <f t="shared" si="2"/>
        <v>2150000</v>
      </c>
      <c r="R28" s="18"/>
    </row>
    <row r="29" spans="1:18" ht="12.75">
      <c r="A29" s="6" t="s">
        <v>5</v>
      </c>
      <c r="B29" s="7">
        <v>5731434.0700000003</v>
      </c>
      <c r="C29" s="8">
        <v>33</v>
      </c>
      <c r="D29" s="8">
        <v>22</v>
      </c>
      <c r="E29" s="9">
        <v>28050000</v>
      </c>
      <c r="F29" s="8">
        <v>15</v>
      </c>
      <c r="G29" s="9">
        <v>13500000</v>
      </c>
      <c r="H29" s="8">
        <v>73</v>
      </c>
      <c r="I29" s="9">
        <v>18250000</v>
      </c>
      <c r="J29" s="8">
        <v>5</v>
      </c>
      <c r="K29" s="9">
        <v>1250000</v>
      </c>
      <c r="L29" s="7">
        <f t="shared" si="0"/>
        <v>66781434.07</v>
      </c>
      <c r="M29" s="9">
        <v>0</v>
      </c>
      <c r="N29" s="7">
        <f t="shared" si="1"/>
        <v>66781434.07</v>
      </c>
      <c r="O29" s="7">
        <v>6678143.4100000001</v>
      </c>
      <c r="P29" s="7">
        <f t="shared" si="2"/>
        <v>73459577.480000004</v>
      </c>
      <c r="R29" s="18"/>
    </row>
    <row r="30" spans="1:18" ht="12.75">
      <c r="A30" s="6" t="s">
        <v>0</v>
      </c>
      <c r="B30" s="9">
        <v>0</v>
      </c>
      <c r="C30" s="8">
        <v>0</v>
      </c>
      <c r="D30" s="8">
        <v>0</v>
      </c>
      <c r="E30" s="9">
        <v>0</v>
      </c>
      <c r="F30" s="8">
        <v>3</v>
      </c>
      <c r="G30" s="9">
        <v>2700000</v>
      </c>
      <c r="H30" s="8">
        <v>20</v>
      </c>
      <c r="I30" s="9">
        <v>5000000</v>
      </c>
      <c r="J30" s="8">
        <v>0</v>
      </c>
      <c r="K30" s="9">
        <v>0</v>
      </c>
      <c r="L30" s="7">
        <f t="shared" si="0"/>
        <v>7700000</v>
      </c>
      <c r="M30" s="9">
        <v>0</v>
      </c>
      <c r="N30" s="7">
        <f t="shared" si="1"/>
        <v>7700000</v>
      </c>
      <c r="O30" s="9">
        <v>0</v>
      </c>
      <c r="P30" s="7">
        <f t="shared" si="2"/>
        <v>7700000</v>
      </c>
      <c r="R30" s="18"/>
    </row>
    <row r="31" spans="1:18" ht="12.75">
      <c r="A31" s="6" t="s">
        <v>19</v>
      </c>
      <c r="B31" s="9">
        <v>0</v>
      </c>
      <c r="C31" s="8">
        <v>0</v>
      </c>
      <c r="D31" s="8">
        <v>0</v>
      </c>
      <c r="E31" s="9">
        <v>0</v>
      </c>
      <c r="F31" s="8">
        <v>0</v>
      </c>
      <c r="G31" s="9">
        <v>0</v>
      </c>
      <c r="H31" s="8">
        <v>3</v>
      </c>
      <c r="I31" s="9">
        <v>750000</v>
      </c>
      <c r="J31" s="8">
        <v>0</v>
      </c>
      <c r="K31" s="9">
        <v>0</v>
      </c>
      <c r="L31" s="7">
        <f t="shared" si="0"/>
        <v>750000</v>
      </c>
      <c r="M31" s="9">
        <v>0</v>
      </c>
      <c r="N31" s="7">
        <f t="shared" si="1"/>
        <v>750000</v>
      </c>
      <c r="O31" s="9">
        <v>0</v>
      </c>
      <c r="P31" s="7">
        <f t="shared" si="2"/>
        <v>750000</v>
      </c>
      <c r="R31" s="18"/>
    </row>
    <row r="32" spans="1:18" ht="12.75">
      <c r="A32" s="6" t="s">
        <v>20</v>
      </c>
      <c r="B32" s="7">
        <v>10000000</v>
      </c>
      <c r="C32" s="8">
        <v>20</v>
      </c>
      <c r="D32" s="8">
        <v>15</v>
      </c>
      <c r="E32" s="9">
        <v>17250000</v>
      </c>
      <c r="F32" s="8">
        <v>0</v>
      </c>
      <c r="G32" s="9">
        <v>0</v>
      </c>
      <c r="H32" s="8">
        <v>32</v>
      </c>
      <c r="I32" s="9">
        <v>8000000</v>
      </c>
      <c r="J32" s="8">
        <v>2</v>
      </c>
      <c r="K32" s="9">
        <v>500000</v>
      </c>
      <c r="L32" s="7">
        <f t="shared" si="0"/>
        <v>35750000</v>
      </c>
      <c r="M32" s="9">
        <v>0</v>
      </c>
      <c r="N32" s="7">
        <f t="shared" si="1"/>
        <v>35750000</v>
      </c>
      <c r="O32" s="7">
        <v>3575000</v>
      </c>
      <c r="P32" s="7">
        <f t="shared" si="2"/>
        <v>39325000</v>
      </c>
      <c r="R32" s="18"/>
    </row>
    <row r="33" spans="1:18" ht="12.75">
      <c r="A33" s="6" t="s">
        <v>21</v>
      </c>
      <c r="B33" s="9">
        <v>0</v>
      </c>
      <c r="C33" s="8">
        <v>0</v>
      </c>
      <c r="D33" s="8">
        <v>0</v>
      </c>
      <c r="E33" s="9">
        <v>0</v>
      </c>
      <c r="F33" s="8">
        <v>1</v>
      </c>
      <c r="G33" s="9">
        <v>900000</v>
      </c>
      <c r="H33" s="8">
        <v>1</v>
      </c>
      <c r="I33" s="9">
        <v>250000</v>
      </c>
      <c r="J33" s="8">
        <v>0</v>
      </c>
      <c r="K33" s="9">
        <v>0</v>
      </c>
      <c r="L33" s="7">
        <f t="shared" si="0"/>
        <v>1150000</v>
      </c>
      <c r="M33" s="9">
        <v>0</v>
      </c>
      <c r="N33" s="7">
        <f t="shared" si="1"/>
        <v>1150000</v>
      </c>
      <c r="O33" s="9">
        <v>0</v>
      </c>
      <c r="P33" s="7">
        <f t="shared" si="2"/>
        <v>1150000</v>
      </c>
      <c r="R33" s="18"/>
    </row>
    <row r="34" spans="1:18" ht="12.75">
      <c r="A34" s="6" t="s">
        <v>22</v>
      </c>
      <c r="B34" s="9">
        <v>0</v>
      </c>
      <c r="C34" s="8">
        <v>0</v>
      </c>
      <c r="D34" s="8">
        <v>0</v>
      </c>
      <c r="E34" s="9">
        <v>0</v>
      </c>
      <c r="F34" s="8">
        <v>1</v>
      </c>
      <c r="G34" s="9">
        <v>900000</v>
      </c>
      <c r="H34" s="8">
        <v>0</v>
      </c>
      <c r="I34" s="9">
        <v>0</v>
      </c>
      <c r="J34" s="8">
        <v>0</v>
      </c>
      <c r="K34" s="9">
        <v>0</v>
      </c>
      <c r="L34" s="7">
        <f t="shared" si="0"/>
        <v>900000</v>
      </c>
      <c r="M34" s="9">
        <v>0</v>
      </c>
      <c r="N34" s="7">
        <f t="shared" si="1"/>
        <v>900000</v>
      </c>
      <c r="O34" s="9">
        <v>0</v>
      </c>
      <c r="P34" s="7">
        <f t="shared" si="2"/>
        <v>900000</v>
      </c>
      <c r="R34" s="18"/>
    </row>
    <row r="35" spans="1:18" ht="12.75">
      <c r="A35" s="6" t="s">
        <v>23</v>
      </c>
      <c r="B35" s="7">
        <v>3333333.32</v>
      </c>
      <c r="C35" s="8">
        <v>14</v>
      </c>
      <c r="D35" s="8">
        <v>9</v>
      </c>
      <c r="E35" s="9">
        <v>11850000</v>
      </c>
      <c r="F35" s="8">
        <v>7</v>
      </c>
      <c r="G35" s="9">
        <v>6300000</v>
      </c>
      <c r="H35" s="8">
        <v>16</v>
      </c>
      <c r="I35" s="9">
        <v>4000000</v>
      </c>
      <c r="J35" s="8">
        <v>7</v>
      </c>
      <c r="K35" s="9">
        <v>1750000</v>
      </c>
      <c r="L35" s="7">
        <f t="shared" si="0"/>
        <v>27233333.32</v>
      </c>
      <c r="M35" s="9">
        <v>0</v>
      </c>
      <c r="N35" s="7">
        <f t="shared" si="1"/>
        <v>27233333.32</v>
      </c>
      <c r="O35" s="7">
        <v>2723333.34</v>
      </c>
      <c r="P35" s="7">
        <f t="shared" si="2"/>
        <v>29956666.66</v>
      </c>
      <c r="R35" s="18"/>
    </row>
    <row r="36" spans="1:18" ht="12.75">
      <c r="A36" s="6" t="s">
        <v>2</v>
      </c>
      <c r="B36" s="9">
        <v>0</v>
      </c>
      <c r="C36" s="8">
        <v>0</v>
      </c>
      <c r="D36" s="8">
        <v>0</v>
      </c>
      <c r="E36" s="9">
        <v>0</v>
      </c>
      <c r="F36" s="8">
        <v>0</v>
      </c>
      <c r="G36" s="9">
        <v>0</v>
      </c>
      <c r="H36" s="8">
        <v>1</v>
      </c>
      <c r="I36" s="9">
        <v>250000</v>
      </c>
      <c r="J36" s="8">
        <v>0</v>
      </c>
      <c r="K36" s="9">
        <v>0</v>
      </c>
      <c r="L36" s="7">
        <f t="shared" si="0"/>
        <v>250000</v>
      </c>
      <c r="M36" s="9">
        <v>0</v>
      </c>
      <c r="N36" s="7">
        <f t="shared" si="1"/>
        <v>250000</v>
      </c>
      <c r="O36" s="9">
        <v>0</v>
      </c>
      <c r="P36" s="7">
        <f t="shared" si="2"/>
        <v>250000</v>
      </c>
      <c r="R36" s="18"/>
    </row>
    <row r="37" spans="1:18" ht="12.75">
      <c r="A37" s="6" t="s">
        <v>24</v>
      </c>
      <c r="B37" s="9">
        <v>0</v>
      </c>
      <c r="C37" s="8">
        <v>0</v>
      </c>
      <c r="D37" s="8">
        <v>0</v>
      </c>
      <c r="E37" s="9">
        <v>0</v>
      </c>
      <c r="F37" s="8">
        <v>0</v>
      </c>
      <c r="G37" s="9">
        <v>0</v>
      </c>
      <c r="H37" s="8">
        <v>3</v>
      </c>
      <c r="I37" s="9">
        <v>750000</v>
      </c>
      <c r="J37" s="8">
        <v>0</v>
      </c>
      <c r="K37" s="9">
        <v>0</v>
      </c>
      <c r="L37" s="7">
        <f t="shared" si="0"/>
        <v>750000</v>
      </c>
      <c r="M37" s="9">
        <v>187500</v>
      </c>
      <c r="N37" s="7">
        <f t="shared" si="1"/>
        <v>937500</v>
      </c>
      <c r="O37" s="9">
        <v>0</v>
      </c>
      <c r="P37" s="7">
        <f t="shared" si="2"/>
        <v>937500</v>
      </c>
      <c r="R37" s="18"/>
    </row>
    <row r="38" spans="1:18" ht="12.75">
      <c r="A38" s="6" t="s">
        <v>25</v>
      </c>
      <c r="B38" s="9">
        <v>0</v>
      </c>
      <c r="C38" s="8">
        <v>0</v>
      </c>
      <c r="D38" s="8">
        <v>0</v>
      </c>
      <c r="E38" s="9">
        <v>0</v>
      </c>
      <c r="F38" s="8">
        <v>0</v>
      </c>
      <c r="G38" s="9">
        <v>0</v>
      </c>
      <c r="H38" s="8">
        <v>4</v>
      </c>
      <c r="I38" s="9">
        <v>1000000</v>
      </c>
      <c r="J38" s="8">
        <v>0</v>
      </c>
      <c r="K38" s="9">
        <v>0</v>
      </c>
      <c r="L38" s="7">
        <f t="shared" si="0"/>
        <v>1000000</v>
      </c>
      <c r="M38" s="9">
        <v>0</v>
      </c>
      <c r="N38" s="7">
        <f t="shared" si="1"/>
        <v>1000000</v>
      </c>
      <c r="O38" s="9">
        <v>0</v>
      </c>
      <c r="P38" s="7">
        <f t="shared" si="2"/>
        <v>1000000</v>
      </c>
      <c r="R38" s="18"/>
    </row>
    <row r="39" spans="1:18" ht="12.75">
      <c r="A39" s="6" t="s">
        <v>26</v>
      </c>
      <c r="B39" s="9">
        <v>0</v>
      </c>
      <c r="C39" s="8">
        <v>0</v>
      </c>
      <c r="D39" s="8">
        <v>0</v>
      </c>
      <c r="E39" s="9">
        <v>0</v>
      </c>
      <c r="F39" s="8">
        <v>0</v>
      </c>
      <c r="G39" s="9">
        <v>0</v>
      </c>
      <c r="H39" s="8">
        <v>2</v>
      </c>
      <c r="I39" s="9">
        <v>500000</v>
      </c>
      <c r="J39" s="8">
        <v>0</v>
      </c>
      <c r="K39" s="9">
        <v>0</v>
      </c>
      <c r="L39" s="7">
        <f t="shared" si="0"/>
        <v>500000</v>
      </c>
      <c r="M39" s="9">
        <v>0</v>
      </c>
      <c r="N39" s="7">
        <f t="shared" si="1"/>
        <v>500000</v>
      </c>
      <c r="O39" s="9">
        <v>0</v>
      </c>
      <c r="P39" s="7">
        <f t="shared" si="2"/>
        <v>500000</v>
      </c>
      <c r="R39" s="18"/>
    </row>
    <row r="40" spans="1:18" ht="12.75">
      <c r="A40" s="12" t="s">
        <v>27</v>
      </c>
      <c r="B40" s="13">
        <f>SUM(B5:B39)</f>
        <v>68816665.959999993</v>
      </c>
      <c r="C40" s="14">
        <f t="shared" si="3" ref="C40:O40">SUM(C5:C39)</f>
        <v>200</v>
      </c>
      <c r="D40" s="14">
        <f t="shared" si="3"/>
        <v>200</v>
      </c>
      <c r="E40" s="15">
        <f t="shared" si="3"/>
        <v>182625000</v>
      </c>
      <c r="F40" s="14">
        <f t="shared" si="3"/>
        <v>79</v>
      </c>
      <c r="G40" s="15">
        <f t="shared" si="3"/>
        <v>71100000</v>
      </c>
      <c r="H40" s="14">
        <v>683</v>
      </c>
      <c r="I40" s="15">
        <f t="shared" si="3"/>
        <v>170500000</v>
      </c>
      <c r="J40" s="14">
        <f t="shared" si="3"/>
        <v>64</v>
      </c>
      <c r="K40" s="15">
        <f t="shared" si="3"/>
        <v>16000000</v>
      </c>
      <c r="L40" s="13">
        <f t="shared" si="3"/>
        <v>509041665.95999998</v>
      </c>
      <c r="M40" s="15">
        <f t="shared" si="3"/>
        <v>583333</v>
      </c>
      <c r="N40" s="13">
        <f t="shared" si="3"/>
        <v>509624998.95999998</v>
      </c>
      <c r="O40" s="13">
        <f t="shared" si="3"/>
        <v>46174609.519999996</v>
      </c>
      <c r="P40" s="13">
        <f>SUM(P5:P39)</f>
        <v>555799608.48000002</v>
      </c>
      <c r="R40" s="18"/>
    </row>
    <row r="41" spans="1:16" ht="39" customHeight="1">
      <c r="A41" s="23" t="s">
        <v>40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39" customHeight="1">
      <c r="A42" s="23" t="s">
        <v>41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6" ht="68.25" customHeight="1">
      <c r="A43" s="24" t="s">
        <v>62</v>
      </c>
      <c r="B43" s="24"/>
      <c r="C43" s="24"/>
      <c r="D43" s="24"/>
      <c r="E43" s="24"/>
      <c r="F43" s="24"/>
    </row>
    <row r="44" spans="1:16" ht="102" customHeight="1">
      <c r="A44" s="24" t="s">
        <v>63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8" ht="19.9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16"/>
      <c r="R45" s="16"/>
    </row>
  </sheetData>
  <mergeCells count="7">
    <mergeCell ref="A1:P1"/>
    <mergeCell ref="A41:P41"/>
    <mergeCell ref="A42:P42"/>
    <mergeCell ref="A43:F43"/>
    <mergeCell ref="A45:P45"/>
    <mergeCell ref="A3:A4"/>
    <mergeCell ref="A44:P44"/>
  </mergeCells>
  <pageMargins left="0.708661417322835" right="0.708661417322835" top="0.78740157480315" bottom="0.78740157480315" header="0.31496062992126" footer="0.31496062992126"/>
  <pageSetup orientation="landscape" paperSize="9" scale="52" r:id="rId1"/>
  <ignoredErrors>
    <ignoredError sqref="O11" formula="1"/>
    <ignoredError sqref="B40:G40 I40:K40 M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2016-10-24T11:52:14Z</dcterms:created>
  <cp:category/>
  <cp:contentType/>
  <cp:contentStatus/>
</cp:coreProperties>
</file>