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211\Desktop\"/>
    </mc:Choice>
  </mc:AlternateContent>
  <xr:revisionPtr revIDLastSave="0" documentId="13_ncr:1_{277E6EC1-3945-4486-B54F-DBBD2582B252}" xr6:coauthVersionLast="47" xr6:coauthVersionMax="47" xr10:uidLastSave="{00000000-0000-0000-0000-000000000000}"/>
  <bookViews>
    <workbookView xWindow="1905" yWindow="1905" windowWidth="21600" windowHeight="11385" xr2:uid="{371B13AC-0D1D-440A-A47F-3744832389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" l="1"/>
  <c r="D175" i="1"/>
  <c r="E164" i="1"/>
  <c r="D164" i="1"/>
  <c r="E161" i="1"/>
  <c r="D161" i="1"/>
  <c r="E160" i="1"/>
  <c r="D160" i="1"/>
  <c r="E155" i="1"/>
  <c r="D155" i="1"/>
  <c r="E150" i="1"/>
  <c r="D150" i="1"/>
  <c r="E145" i="1"/>
  <c r="D145" i="1"/>
  <c r="E137" i="1"/>
  <c r="E126" i="1" s="1"/>
  <c r="E125" i="1" s="1"/>
  <c r="D137" i="1"/>
  <c r="D126" i="1" s="1"/>
  <c r="D125" i="1" s="1"/>
  <c r="E127" i="1"/>
  <c r="D127" i="1"/>
  <c r="G98" i="1"/>
  <c r="F98" i="1"/>
  <c r="E98" i="1"/>
  <c r="D98" i="1"/>
  <c r="G63" i="1"/>
  <c r="G51" i="1" s="1"/>
  <c r="F63" i="1"/>
  <c r="F51" i="1" s="1"/>
  <c r="E63" i="1"/>
  <c r="E51" i="1" s="1"/>
  <c r="D63" i="1"/>
  <c r="D51" i="1" s="1"/>
  <c r="G52" i="1"/>
  <c r="F52" i="1"/>
  <c r="E52" i="1"/>
  <c r="D52" i="1"/>
  <c r="G42" i="1"/>
  <c r="F42" i="1"/>
  <c r="E42" i="1"/>
  <c r="D42" i="1"/>
  <c r="G32" i="1"/>
  <c r="F32" i="1"/>
  <c r="E32" i="1"/>
  <c r="D32" i="1"/>
  <c r="G21" i="1"/>
  <c r="F21" i="1"/>
  <c r="E21" i="1"/>
  <c r="D21" i="1"/>
  <c r="G10" i="1"/>
  <c r="F10" i="1"/>
  <c r="E10" i="1"/>
  <c r="D10" i="1"/>
  <c r="E9" i="1" l="1"/>
  <c r="D9" i="1"/>
  <c r="F9" i="1"/>
  <c r="G9" i="1"/>
  <c r="F8" i="1"/>
  <c r="D8" i="1"/>
  <c r="E8" i="1"/>
  <c r="G8" i="1"/>
</calcChain>
</file>

<file path=xl/sharedStrings.xml><?xml version="1.0" encoding="utf-8"?>
<sst xmlns="http://schemas.openxmlformats.org/spreadsheetml/2006/main" count="418" uniqueCount="404">
  <si>
    <t>Číslo položky</t>
  </si>
  <si>
    <t>Název položky</t>
  </si>
  <si>
    <t>Běžné účetní období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</si>
  <si>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</si>
  <si>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</si>
  <si>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</si>
  <si>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</si>
  <si>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</si>
  <si>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A.</t>
  </si>
  <si>
    <t>Stálá aktiva</t>
  </si>
  <si>
    <t>A.I.</t>
  </si>
  <si>
    <t>Dlouhodobý nehmotný majetek</t>
  </si>
  <si>
    <t>A.I.1.</t>
  </si>
  <si>
    <t>Nehmotné výsledky výzkumu a vývoje</t>
  </si>
  <si>
    <t>A.I.2.</t>
  </si>
  <si>
    <t>Software</t>
  </si>
  <si>
    <t>A.I.3.</t>
  </si>
  <si>
    <t>Ocenitelná práva</t>
  </si>
  <si>
    <t>A.I.4.</t>
  </si>
  <si>
    <t>Povolenky na emise a preferenční limity</t>
  </si>
  <si>
    <t>A.I.5.</t>
  </si>
  <si>
    <t>Drobný dlouhodobý nehmotný majetek</t>
  </si>
  <si>
    <t>A.I.6.</t>
  </si>
  <si>
    <t>Ostatní dlouhodobý nehmotný majetek</t>
  </si>
  <si>
    <t>A.I.7.</t>
  </si>
  <si>
    <t>Nedokončený dlouhodobý nehmotný majetek</t>
  </si>
  <si>
    <t>A.I.8.</t>
  </si>
  <si>
    <t>Poskytnuté zálohy na dlouhodobý nehmotný majetek</t>
  </si>
  <si>
    <t>A.I.9.</t>
  </si>
  <si>
    <t>Dlouhodobý nehmotný majetek určený k prodeji</t>
  </si>
  <si>
    <t>A.I.A.</t>
  </si>
  <si>
    <t>Konsolidační rozdíl</t>
  </si>
  <si>
    <t>A.II.</t>
  </si>
  <si>
    <t>Dlouhodobý hmotný majetek</t>
  </si>
  <si>
    <t>A.II.1.</t>
  </si>
  <si>
    <t>Pozemky</t>
  </si>
  <si>
    <t>A.II.2.</t>
  </si>
  <si>
    <t>Kulturní předměty</t>
  </si>
  <si>
    <t>A.II.3.</t>
  </si>
  <si>
    <t>Stavby</t>
  </si>
  <si>
    <t>A.II.4.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</si>
  <si>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</si>
  <si>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A.II.5.</t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</si>
  <si>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</si>
  <si>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</si>
  <si>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</si>
  <si>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</si>
  <si>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</si>
  <si>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</si>
  <si>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</si>
  <si>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</si>
  <si>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</si>
  <si>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</si>
  <si>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</si>
  <si>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A.III.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</si>
  <si>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</si>
  <si>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</si>
  <si>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</si>
  <si>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</si>
  <si>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</si>
  <si>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</si>
  <si>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</si>
  <si>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</si>
  <si>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</si>
  <si>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</si>
  <si>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</si>
  <si>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</si>
  <si>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</si>
  <si>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</si>
  <si>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</si>
  <si>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</si>
  <si>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</si>
  <si>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A.III.A.</t>
  </si>
  <si>
    <t>Cenné papíry a podíly v ekvivalenci</t>
  </si>
  <si>
    <t>A.IV.</t>
  </si>
  <si>
    <t>Dlouhodobé pohledávky</t>
  </si>
  <si>
    <t>A.IV.1.</t>
  </si>
  <si>
    <t>Poskytnuté návratné finanční výpomoci dlouhodobé</t>
  </si>
  <si>
    <t>A.IV.2.</t>
  </si>
  <si>
    <t>Dlouhodobé pohledávky z postoupených úvěrů</t>
  </si>
  <si>
    <t>A.IV.3.</t>
  </si>
  <si>
    <t>Dlouhodobé poskytnuté zálohy</t>
  </si>
  <si>
    <t>A.IV.4.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</si>
  <si>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</si>
  <si>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</si>
  <si>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</si>
  <si>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</si>
  <si>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</si>
  <si>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</si>
  <si>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</si>
  <si>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</si>
  <si>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</si>
  <si>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B.</t>
  </si>
  <si>
    <t>Oběžná aktiva</t>
  </si>
  <si>
    <t>B.I.</t>
  </si>
  <si>
    <t>Zásoby</t>
  </si>
  <si>
    <t>B.I.1.</t>
  </si>
  <si>
    <t>Pořízení materiálu</t>
  </si>
  <si>
    <t>B.I.2.</t>
  </si>
  <si>
    <t>Materiál na skladě</t>
  </si>
  <si>
    <t>B.I.3.</t>
  </si>
  <si>
    <t>Materiál na cestě</t>
  </si>
  <si>
    <t>B.I.4.</t>
  </si>
  <si>
    <t>Nedokončená výroba</t>
  </si>
  <si>
    <t>B.I.5.</t>
  </si>
  <si>
    <t>Polotovary vlastní výroby</t>
  </si>
  <si>
    <t>B.I.6.</t>
  </si>
  <si>
    <t>Výrobky</t>
  </si>
  <si>
    <t>B.I.7.</t>
  </si>
  <si>
    <t>Pořízení zboží</t>
  </si>
  <si>
    <t>B.I.8.</t>
  </si>
  <si>
    <t>Zboží na skladě</t>
  </si>
  <si>
    <t>B.I.9.</t>
  </si>
  <si>
    <t>Zboží na cestě</t>
  </si>
  <si>
    <t>B.I.10.</t>
  </si>
  <si>
    <t>Ostatní zásoby</t>
  </si>
  <si>
    <t>B.II.</t>
  </si>
  <si>
    <t>Krátkodobé pohledávky</t>
  </si>
  <si>
    <t>B.II.1.</t>
  </si>
  <si>
    <t>Odběratelé</t>
  </si>
  <si>
    <t>B.II.2.</t>
  </si>
  <si>
    <t>Směnky k inkasu</t>
  </si>
  <si>
    <t>B.II.3.</t>
  </si>
  <si>
    <t>Pohledávky za eskontované cenné papíry</t>
  </si>
  <si>
    <t>B.II.4.</t>
  </si>
  <si>
    <t>Krátkodobé poskytnuté zálohy</t>
  </si>
  <si>
    <t>B.II.5.</t>
  </si>
  <si>
    <t>Jiné pohledávky z hlavní činnosti</t>
  </si>
  <si>
    <t>B.II.6.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</si>
  <si>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</si>
  <si>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</si>
  <si>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</si>
  <si>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</si>
  <si>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</si>
  <si>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</si>
  <si>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</si>
  <si>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</si>
  <si>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</si>
  <si>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</si>
  <si>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</si>
  <si>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</si>
  <si>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</si>
  <si>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</si>
  <si>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t>Daň z příjmů</t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</si>
  <si>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</si>
  <si>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</si>
  <si>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</si>
  <si>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</si>
  <si>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</si>
  <si>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</si>
  <si>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</si>
  <si>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</si>
  <si>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</si>
  <si>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</si>
  <si>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</si>
  <si>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</si>
  <si>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</si>
  <si>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</si>
  <si>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</si>
  <si>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</si>
  <si>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</si>
  <si>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</si>
  <si>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</si>
  <si>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</si>
  <si>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</si>
  <si>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</si>
  <si>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</si>
  <si>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</si>
  <si>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</si>
  <si>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</si>
  <si>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</si>
  <si>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</si>
  <si>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</si>
  <si>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</si>
  <si>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</si>
  <si>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</si>
  <si>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</si>
  <si>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</si>
  <si>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</si>
  <si>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</si>
  <si>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</si>
  <si>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</si>
  <si>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</si>
  <si>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</si>
  <si>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</si>
  <si>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</si>
  <si>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B.III.</t>
  </si>
  <si>
    <t>Krátkodobý finanční majetek</t>
  </si>
  <si>
    <t>B.III.1.</t>
  </si>
  <si>
    <t>Majetkové cenné papíry k obchodování</t>
  </si>
  <si>
    <t>B.III.2.</t>
  </si>
  <si>
    <t>Dluhové cenné papíry k obchodování</t>
  </si>
  <si>
    <t>B.III.3.</t>
  </si>
  <si>
    <t>Jiné cenné papíry</t>
  </si>
  <si>
    <t>B.III.4.</t>
  </si>
  <si>
    <t>Termínované vklady krátkodobé</t>
  </si>
  <si>
    <t>B.III.5.</t>
  </si>
  <si>
    <t>Jiné běžné účty</t>
  </si>
  <si>
    <t>B.III.6.</t>
  </si>
  <si>
    <t>Účty státních finančních aktiv</t>
  </si>
  <si>
    <t>B.III.7.</t>
  </si>
  <si>
    <t>Účty řízení likvidity státní pokladny a státního dluhu</t>
  </si>
  <si>
    <t>B.III.8.</t>
  </si>
  <si>
    <t>Účty pro sdílení daní a pro dělenou správu</t>
  </si>
  <si>
    <t>B.III.9.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</si>
  <si>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</si>
  <si>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</si>
  <si>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</si>
  <si>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</si>
  <si>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</si>
  <si>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</si>
  <si>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</si>
  <si>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</si>
  <si>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</si>
  <si>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</si>
  <si>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</si>
  <si>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</si>
  <si>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</si>
  <si>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</si>
  <si>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</si>
  <si>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</si>
  <si>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</si>
  <si>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</si>
  <si>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</si>
  <si>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</si>
  <si>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</si>
  <si>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t>Příloha č. 2 k vyhlášce č. 312/2014 Sb.</t>
  </si>
  <si>
    <t>Souhrnný výkaz majetku a závazků státu</t>
  </si>
  <si>
    <t>Sestaveno k 31. 12. 2023</t>
  </si>
  <si>
    <t xml:space="preserve">(v milionech Kč, s přesností na jedno desetinné místo) </t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</si>
  <si>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</si>
  <si>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</si>
  <si>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PASIVA</t>
  </si>
  <si>
    <t>C.</t>
  </si>
  <si>
    <t>Vlastní kapitál</t>
  </si>
  <si>
    <t>C.I.</t>
  </si>
  <si>
    <t>Jmění a upravující položky</t>
  </si>
  <si>
    <t>C.I.1.</t>
  </si>
  <si>
    <t>Jmění</t>
  </si>
  <si>
    <t>C.I.2.</t>
  </si>
  <si>
    <t>Fond privatizace</t>
  </si>
  <si>
    <t>C.I.3.</t>
  </si>
  <si>
    <t>Transfery na pořízení dlouhodobého majetku</t>
  </si>
  <si>
    <t>C.I.4.</t>
  </si>
  <si>
    <t>Kurzové rozdíly</t>
  </si>
  <si>
    <t>C.I.5.</t>
  </si>
  <si>
    <t>Oceňovací rozdíly při prvotním použití metody</t>
  </si>
  <si>
    <t>C.I.6.</t>
  </si>
  <si>
    <t>Jiné oceňovací rozdíly</t>
  </si>
  <si>
    <t>C.I.7.</t>
  </si>
  <si>
    <t>Opravy předcházejících účetních období</t>
  </si>
  <si>
    <t>C.I.A.</t>
  </si>
  <si>
    <t>Ostatní kapitálové fondy</t>
  </si>
  <si>
    <t>C.I.B.</t>
  </si>
  <si>
    <t>Konsolidační kurzové rozdíly</t>
  </si>
  <si>
    <t>C.II.</t>
  </si>
  <si>
    <t>Fondy</t>
  </si>
  <si>
    <t>C.II.1.</t>
  </si>
  <si>
    <t>Fond odměn</t>
  </si>
  <si>
    <t>C.II.2.</t>
  </si>
  <si>
    <t>Fond kulturních a sociálních potřeb</t>
  </si>
  <si>
    <t>C.II.3.</t>
  </si>
  <si>
    <t>Rezervní fond tvořený ze zlepšeného výsledku hospodaření</t>
  </si>
  <si>
    <t>C.II.4.</t>
  </si>
  <si>
    <t>Rezervní fond z ostatních titulů</t>
  </si>
  <si>
    <t>C.II.5.</t>
  </si>
  <si>
    <t>Fond reprodukce majetku, fond investic</t>
  </si>
  <si>
    <t>C.II.6.</t>
  </si>
  <si>
    <t>Ostatní fondy</t>
  </si>
  <si>
    <t>C.II.A.</t>
  </si>
  <si>
    <t>Ostatní fondy tvořené ze zisku</t>
  </si>
  <si>
    <t xml:space="preserve">C.III. </t>
  </si>
  <si>
    <t>Konsolidovaný výsledek hospodaření</t>
  </si>
  <si>
    <t>C.III.2.</t>
  </si>
  <si>
    <t>Výsledek hospodaření ve schvalovacím řízení</t>
  </si>
  <si>
    <t>C.III.A.</t>
  </si>
  <si>
    <t>Konsolidovaný výsledek hospodaření běžného účetního období</t>
  </si>
  <si>
    <t>C.III.B.</t>
  </si>
  <si>
    <t>Výsledek hospodaření předcházejících účetních období</t>
  </si>
  <si>
    <t>C.III.C.</t>
  </si>
  <si>
    <t>Konsolidační rezervní fond</t>
  </si>
  <si>
    <t>C.IV.</t>
  </si>
  <si>
    <t>Příjmový a výdajový účet rozpočtového hospodaření</t>
  </si>
  <si>
    <t>C.IV.1.</t>
  </si>
  <si>
    <t>Příjmový účet organizačních složek státu</t>
  </si>
  <si>
    <t>C.IV.2.</t>
  </si>
  <si>
    <t>Zvláštní výdajový účet</t>
  </si>
  <si>
    <t>C.IV.3.</t>
  </si>
  <si>
    <t>Účet hospodaření státního rozpočtu</t>
  </si>
  <si>
    <t>C.IV.4.</t>
  </si>
  <si>
    <t>Agregované příjmy a výdaje předcházejících účetních období</t>
  </si>
  <si>
    <t>C.V.</t>
  </si>
  <si>
    <t>Menšinový vlastní kapitál</t>
  </si>
  <si>
    <t>C.V.A.</t>
  </si>
  <si>
    <t>Menšinový základní kapitál</t>
  </si>
  <si>
    <t>C.V.B.</t>
  </si>
  <si>
    <t>Menšinové kapitálové fondy</t>
  </si>
  <si>
    <t>C.V.C.</t>
  </si>
  <si>
    <t xml:space="preserve">Menšinové fondy tvořené ze zisku včetně nerozděleného zisku </t>
  </si>
  <si>
    <t>C.V.D.</t>
  </si>
  <si>
    <t>Menšinový výsledek hospodaření běžného účetního období</t>
  </si>
  <si>
    <t>D.</t>
  </si>
  <si>
    <t>Cizí zdroje</t>
  </si>
  <si>
    <t>D.I.</t>
  </si>
  <si>
    <t>Rezervy</t>
  </si>
  <si>
    <t>D.I.1.</t>
  </si>
  <si>
    <t>Rezervy vybraných účetních jednotek</t>
  </si>
  <si>
    <t>D.I.A.</t>
  </si>
  <si>
    <t>Rezervy ostatní</t>
  </si>
  <si>
    <t>D.II.</t>
  </si>
  <si>
    <t>Dlouhodobé závazky</t>
  </si>
  <si>
    <t>D.II.1.</t>
  </si>
  <si>
    <t>Dlouhodobé úvěry</t>
  </si>
  <si>
    <t>D.II.2.</t>
  </si>
  <si>
    <t>Přijaté návratné finanční výpomoci dlouhodobé</t>
  </si>
  <si>
    <t>D.II.3.</t>
  </si>
  <si>
    <t>Dlouhodobé závazky z vydaných dluhopisů</t>
  </si>
  <si>
    <t>D.II.4.</t>
  </si>
  <si>
    <t>Dlouhodobé přijaté zálohy</t>
  </si>
  <si>
    <t>D.II.5.</t>
  </si>
  <si>
    <t>Dlouhodobé závazky z ručení</t>
  </si>
  <si>
    <t>D.II.6.</t>
  </si>
  <si>
    <t>Dlouhodobé směnky k úhradě</t>
  </si>
  <si>
    <t>D.II.7.</t>
  </si>
  <si>
    <t>Ostatní dlouhodobé závazky</t>
  </si>
  <si>
    <t>D.II.8.</t>
  </si>
  <si>
    <t>Dlouhodobé přijaté zálohy na transfery</t>
  </si>
  <si>
    <t>D.II.9.</t>
  </si>
  <si>
    <t>D.II.A.</t>
  </si>
  <si>
    <t>Závazky z veřejného zdravotního pojištění - dlouhodobé</t>
  </si>
  <si>
    <t xml:space="preserve">D.III. </t>
  </si>
  <si>
    <t>Krátkodobé závazky</t>
  </si>
  <si>
    <t>D.III.1.</t>
  </si>
  <si>
    <t>Krátkodobé úvěry</t>
  </si>
  <si>
    <t>D.III.2.</t>
  </si>
  <si>
    <t>Eskontované krátkodobé dluhopisy (směnky)</t>
  </si>
  <si>
    <t>D.III.3.</t>
  </si>
  <si>
    <t>Krátkodobé závazky z vydaných dluhopisů</t>
  </si>
  <si>
    <t>D.III.4.</t>
  </si>
  <si>
    <t>Jiné krátkodobé půjčky</t>
  </si>
  <si>
    <t>D.III.5.</t>
  </si>
  <si>
    <t>Dodavatelé</t>
  </si>
  <si>
    <t>D.III.6.</t>
  </si>
  <si>
    <t>Směnky k úhradě</t>
  </si>
  <si>
    <t>D.III.7.</t>
  </si>
  <si>
    <t>Krátkodobé přijaté zálohy</t>
  </si>
  <si>
    <t>D.III.8.</t>
  </si>
  <si>
    <t>Závazky z dělené správy</t>
  </si>
  <si>
    <t>D.III.9.</t>
  </si>
  <si>
    <t>Přijaté návratné finanční výpomoci krátkodobé</t>
  </si>
  <si>
    <t>D.III.10.</t>
  </si>
  <si>
    <t>Zaměstnanci</t>
  </si>
  <si>
    <t>D.III.11.</t>
  </si>
  <si>
    <t>Jiné závazky vůči zaměstnancům</t>
  </si>
  <si>
    <t>D.III.12.</t>
  </si>
  <si>
    <t>D.III.13.</t>
  </si>
  <si>
    <t>D.III.14.</t>
  </si>
  <si>
    <t>Důchodové spoření</t>
  </si>
  <si>
    <t>D.III.15.</t>
  </si>
  <si>
    <t>D.III.16.</t>
  </si>
  <si>
    <t>D.III.17.</t>
  </si>
  <si>
    <t>D.III.18.</t>
  </si>
  <si>
    <t>Závazky k osobám mimo vybrané vládní instituce</t>
  </si>
  <si>
    <t>D.III.19.</t>
  </si>
  <si>
    <t>Závazky k vybraným ústředním vládním institucím</t>
  </si>
  <si>
    <t>D.III.20.</t>
  </si>
  <si>
    <t>Závazky k vybraným místním vládním institucím</t>
  </si>
  <si>
    <t>D.III.21.</t>
  </si>
  <si>
    <t>Přijaté zálohy daní</t>
  </si>
  <si>
    <t>D.III.22.</t>
  </si>
  <si>
    <t>Přeplatky na daních</t>
  </si>
  <si>
    <t>D.III.23.</t>
  </si>
  <si>
    <t>Závazky z vratek nepřímých daní</t>
  </si>
  <si>
    <t>D.III.24.</t>
  </si>
  <si>
    <t>D.III.25.</t>
  </si>
  <si>
    <t>Závazky z exekuce a ostatního nakládání s cizím majetkem</t>
  </si>
  <si>
    <t>D.III.26.</t>
  </si>
  <si>
    <t>Ostatní závazky ze správy daní</t>
  </si>
  <si>
    <t>D.III.27.</t>
  </si>
  <si>
    <t>Krátkodobé závazky z ručení</t>
  </si>
  <si>
    <t>D.III.28.</t>
  </si>
  <si>
    <t>D.III.29.</t>
  </si>
  <si>
    <t>Závazky z neukončených finančních operací</t>
  </si>
  <si>
    <t>D.III.30.</t>
  </si>
  <si>
    <t>Závazky z finančního zajištění</t>
  </si>
  <si>
    <t>D.III.31.</t>
  </si>
  <si>
    <t>Závazky z upsaných nesplacených cenných papírů a podílů</t>
  </si>
  <si>
    <t>D.III.32.</t>
  </si>
  <si>
    <t>Krátkodobé přijaté zálohy na transfery</t>
  </si>
  <si>
    <t>D.III.33.</t>
  </si>
  <si>
    <t>D.III.34.</t>
  </si>
  <si>
    <t>Závazky z řízení likvidity státní pokladny a státního dluhu</t>
  </si>
  <si>
    <t>D.III.35.</t>
  </si>
  <si>
    <t>Výdaje příštích období</t>
  </si>
  <si>
    <t>D.III.36.</t>
  </si>
  <si>
    <t>Výnosy příštích období</t>
  </si>
  <si>
    <t>D.III.37.</t>
  </si>
  <si>
    <t>Dohadné účty pasivní</t>
  </si>
  <si>
    <t>D.III.38.</t>
  </si>
  <si>
    <t>Ostatní krátkodobé závazky</t>
  </si>
  <si>
    <t>D.III.A.</t>
  </si>
  <si>
    <t>Závazky z veřejného zdravotního pojištění - krátkodobé</t>
  </si>
  <si>
    <t xml:space="preserve">Okamžik sestavení: </t>
  </si>
  <si>
    <t>Podpisový záznam: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</si>
</sst>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"/>
    <numFmt numFmtId="169" formatCode="#,##0.0;\-\ 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mbria"/>
      <family val="1"/>
      <charset val="238"/>
    </font>
    <font>
      <b/>
      <vertAlign val="superscript"/>
      <sz val="1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6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68" fontId="3" fillId="0" borderId="12" xfId="2" applyNumberFormat="1" applyFont="1" applyBorder="1" applyAlignment="1" applyProtection="1">
      <alignment horizontal="right" vertical="center" indent="1"/>
      <protection locked="0"/>
    </xf>
    <xf numFmtId="168" fontId="3" fillId="0" borderId="13" xfId="2" applyNumberFormat="1" applyFont="1" applyBorder="1" applyAlignment="1" applyProtection="1">
      <alignment horizontal="right" vertical="center" indent="1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horizontal="left" vertical="center"/>
      <protection locked="0"/>
    </xf>
    <xf numFmtId="0" fontId="2" fillId="0" borderId="12" xfId="2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left" vertical="center" indent="1"/>
      <protection locked="0"/>
    </xf>
    <xf numFmtId="0" fontId="2" fillId="0" borderId="15" xfId="1" applyFont="1" applyBorder="1" applyAlignment="1" applyProtection="1">
      <alignment horizontal="left" vertical="center" indent="1"/>
      <protection locked="0"/>
    </xf>
    <xf numFmtId="0" fontId="2" fillId="0" borderId="11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168" fontId="7" fillId="0" borderId="12" xfId="0" applyNumberFormat="1" applyFont="1" applyBorder="1" applyAlignment="1" applyProtection="1">
      <alignment horizontal="right" vertical="center" indent="1"/>
      <protection locked="0"/>
    </xf>
    <xf numFmtId="168" fontId="7" fillId="0" borderId="13" xfId="0" applyNumberFormat="1" applyFont="1" applyBorder="1" applyAlignment="1" applyProtection="1">
      <alignment horizontal="right" vertical="center" indent="1"/>
      <protection locked="0"/>
    </xf>
    <xf numFmtId="0" fontId="5" fillId="0" borderId="11" xfId="1" applyFont="1" applyBorder="1" applyProtection="1"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/>
      <protection locked="0"/>
    </xf>
    <xf numFmtId="0" fontId="2" fillId="0" borderId="11" xfId="1" applyFont="1" applyBorder="1" applyAlignment="1" applyProtection="1">
      <alignment horizontal="left" indent="1"/>
      <protection locked="0"/>
    </xf>
    <xf numFmtId="168" fontId="7" fillId="0" borderId="8" xfId="0" applyNumberFormat="1" applyFont="1" applyBorder="1" applyAlignment="1" applyProtection="1">
      <alignment horizontal="right" vertical="center" indent="1"/>
      <protection locked="0"/>
    </xf>
    <xf numFmtId="0" fontId="3" fillId="0" borderId="12" xfId="1" applyFont="1" applyBorder="1" applyProtection="1"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12" xfId="1" applyFont="1" applyBorder="1" applyProtection="1">
      <protection locked="0"/>
    </xf>
    <xf numFmtId="0" fontId="2" fillId="2" borderId="12" xfId="1" applyFont="1" applyFill="1" applyBorder="1" applyAlignment="1" applyProtection="1">
      <alignment vertical="center"/>
      <protection locked="0"/>
    </xf>
    <xf numFmtId="168" fontId="3" fillId="2" borderId="12" xfId="2" applyNumberFormat="1" applyFont="1" applyFill="1" applyBorder="1" applyAlignment="1" applyProtection="1">
      <alignment horizontal="right" vertical="center" indent="1"/>
      <protection locked="0"/>
    </xf>
    <xf numFmtId="168" fontId="3" fillId="2" borderId="13" xfId="2" applyNumberFormat="1" applyFont="1" applyFill="1" applyBorder="1" applyAlignment="1" applyProtection="1">
      <alignment horizontal="right" vertical="center" indent="1"/>
      <protection locked="0"/>
    </xf>
    <xf numFmtId="0" fontId="2" fillId="2" borderId="11" xfId="1" applyFont="1" applyFill="1" applyBorder="1" applyAlignment="1" applyProtection="1">
      <alignment horizontal="left" indent="1"/>
      <protection locked="0"/>
    </xf>
    <xf numFmtId="0" fontId="2" fillId="2" borderId="12" xfId="1" applyFont="1" applyFill="1" applyBorder="1" applyProtection="1">
      <protection locked="0"/>
    </xf>
    <xf numFmtId="0" fontId="5" fillId="2" borderId="12" xfId="1" applyFont="1" applyFill="1" applyBorder="1" applyProtection="1">
      <protection locked="0"/>
    </xf>
    <xf numFmtId="0" fontId="5" fillId="2" borderId="12" xfId="1" applyFont="1" applyFill="1" applyBorder="1" applyAlignment="1" applyProtection="1">
      <alignment horizontal="left"/>
      <protection locked="0"/>
    </xf>
    <xf numFmtId="0" fontId="5" fillId="2" borderId="12" xfId="2" applyFont="1" applyFill="1" applyBorder="1" applyAlignment="1" applyProtection="1">
      <alignment horizontal="left" vertical="center"/>
      <protection locked="0"/>
    </xf>
    <xf numFmtId="169" fontId="7" fillId="0" borderId="12" xfId="0" applyNumberFormat="1" applyFont="1" applyBorder="1" applyAlignment="1" applyProtection="1">
      <alignment horizontal="right" vertical="center" indent="1"/>
      <protection locked="0"/>
    </xf>
    <xf numFmtId="0" fontId="5" fillId="2" borderId="11" xfId="1" applyFont="1" applyFill="1" applyBorder="1" applyProtection="1">
      <protection locked="0"/>
    </xf>
    <xf numFmtId="0" fontId="5" fillId="2" borderId="12" xfId="2" applyFont="1" applyFill="1" applyBorder="1" applyProtection="1">
      <protection locked="0"/>
    </xf>
    <xf numFmtId="0" fontId="2" fillId="2" borderId="11" xfId="1" applyFont="1" applyFill="1" applyBorder="1" applyAlignment="1" applyProtection="1">
      <alignment horizontal="right"/>
      <protection locked="0"/>
    </xf>
    <xf numFmtId="0" fontId="2" fillId="2" borderId="11" xfId="1" applyFont="1" applyFill="1" applyBorder="1" applyProtection="1">
      <protection locked="0"/>
    </xf>
    <xf numFmtId="0" fontId="2" fillId="0" borderId="11" xfId="1" applyFont="1" applyBorder="1" applyAlignment="1" applyProtection="1">
      <alignment horizontal="right"/>
      <protection locked="0"/>
    </xf>
    <xf numFmtId="0" fontId="5" fillId="0" borderId="12" xfId="1" applyFont="1" applyBorder="1" applyAlignment="1" applyProtection="1">
      <alignment horizontal="left" wrapText="1"/>
      <protection locked="0"/>
    </xf>
    <xf numFmtId="0" fontId="5" fillId="0" borderId="12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left"/>
      <protection locked="0"/>
    </xf>
    <xf numFmtId="169" fontId="7" fillId="0" borderId="13" xfId="0" applyNumberFormat="1" applyFont="1" applyBorder="1" applyAlignment="1" applyProtection="1">
      <alignment horizontal="right" vertical="center" indent="1"/>
      <protection locked="0"/>
    </xf>
    <xf numFmtId="168" fontId="7" fillId="0" borderId="9" xfId="0" applyNumberFormat="1" applyFont="1" applyBorder="1" applyAlignment="1" applyProtection="1">
      <alignment horizontal="right" vertical="center" indent="1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168" fontId="3" fillId="0" borderId="4" xfId="2" applyNumberFormat="1" applyFont="1" applyBorder="1" applyAlignment="1" applyProtection="1">
      <alignment horizontal="right" vertical="center" indent="1"/>
      <protection locked="0"/>
    </xf>
    <xf numFmtId="168" fontId="3" fillId="0" borderId="16" xfId="2" applyNumberFormat="1" applyFont="1" applyBorder="1" applyAlignment="1" applyProtection="1">
      <alignment horizontal="right" vertical="center" indent="1"/>
      <protection locked="0"/>
    </xf>
    <xf numFmtId="0" fontId="2" fillId="0" borderId="12" xfId="1" applyFont="1" applyBorder="1" applyAlignment="1" applyProtection="1">
      <alignment horizontal="left" vertical="center"/>
      <protection locked="0"/>
    </xf>
    <xf numFmtId="0" fontId="2" fillId="0" borderId="17" xfId="1" applyFont="1" applyBorder="1" applyProtection="1">
      <protection locked="0"/>
    </xf>
    <xf numFmtId="0" fontId="2" fillId="0" borderId="8" xfId="1" applyFont="1" applyBorder="1" applyProtection="1">
      <protection locked="0"/>
    </xf>
    <xf numFmtId="0" fontId="5" fillId="0" borderId="8" xfId="1" applyFont="1" applyBorder="1" applyProtection="1">
      <protection locked="0"/>
    </xf>
    <xf numFmtId="0" fontId="2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left" indent="1"/>
      <protection locked="0"/>
    </xf>
    <xf numFmtId="0" fontId="8" fillId="0" borderId="12" xfId="1" applyFont="1" applyBorder="1" applyAlignment="1" applyProtection="1">
      <alignment wrapText="1"/>
      <protection locked="0"/>
    </xf>
    <xf numFmtId="0" fontId="5" fillId="0" borderId="12" xfId="1" applyFont="1" applyBorder="1" applyAlignment="1" applyProtection="1">
      <alignment wrapText="1"/>
      <protection locked="0"/>
    </xf>
    <xf numFmtId="0" fontId="8" fillId="0" borderId="9" xfId="1" applyFont="1" applyBorder="1" applyAlignment="1" applyProtection="1">
      <alignment horizontal="left" wrapText="1"/>
      <protection locked="0"/>
    </xf>
    <xf numFmtId="0" fontId="5" fillId="0" borderId="9" xfId="1" applyFont="1" applyBorder="1" applyAlignment="1" applyProtection="1">
      <alignment horizontal="left" wrapText="1"/>
      <protection locked="0"/>
    </xf>
    <xf numFmtId="0" fontId="7" fillId="0" borderId="12" xfId="1" applyFont="1" applyBorder="1" applyAlignment="1" applyProtection="1">
      <alignment wrapText="1"/>
      <protection locked="0"/>
    </xf>
    <xf numFmtId="168" fontId="7" fillId="0" borderId="10" xfId="0" applyNumberFormat="1" applyFont="1" applyBorder="1" applyAlignment="1" applyProtection="1">
      <alignment horizontal="right" vertical="center" indent="1"/>
      <protection locked="0"/>
    </xf>
    <xf numFmtId="0" fontId="7" fillId="0" borderId="12" xfId="1" applyFont="1" applyBorder="1" applyProtection="1">
      <protection locked="0"/>
    </xf>
    <xf numFmtId="0" fontId="7" fillId="0" borderId="12" xfId="1" applyFont="1" applyBorder="1" applyAlignment="1" applyProtection="1">
      <alignment horizontal="left" wrapText="1"/>
      <protection locked="0"/>
    </xf>
    <xf numFmtId="0" fontId="2" fillId="2" borderId="12" xfId="2" applyFont="1" applyFill="1" applyBorder="1" applyAlignment="1" applyProtection="1">
      <alignment horizontal="left" vertical="center" wrapText="1"/>
      <protection locked="0"/>
    </xf>
    <xf numFmtId="0" fontId="10" fillId="0" borderId="11" xfId="1" applyFont="1" applyBorder="1" applyProtection="1">
      <protection locked="0"/>
    </xf>
    <xf numFmtId="0" fontId="3" fillId="0" borderId="12" xfId="1" applyFont="1" applyBorder="1" applyAlignment="1" applyProtection="1">
      <alignment vertical="center"/>
      <protection locked="0"/>
    </xf>
    <xf numFmtId="0" fontId="5" fillId="2" borderId="12" xfId="1" applyFont="1" applyFill="1" applyBorder="1" applyAlignment="1" applyProtection="1">
      <alignment horizontal="left" wrapText="1"/>
      <protection locked="0"/>
    </xf>
    <xf numFmtId="0" fontId="5" fillId="2" borderId="12" xfId="1" applyFont="1" applyFill="1" applyBorder="1" applyAlignment="1" applyProtection="1">
      <alignment horizontal="left" vertical="center"/>
      <protection locked="0"/>
    </xf>
    <xf numFmtId="0" fontId="5" fillId="2" borderId="18" xfId="1" applyFont="1" applyFill="1" applyBorder="1" applyProtection="1">
      <protection locked="0"/>
    </xf>
    <xf numFmtId="0" fontId="2" fillId="0" borderId="19" xfId="1" applyFont="1" applyBorder="1" applyProtection="1">
      <protection locked="0"/>
    </xf>
    <xf numFmtId="0" fontId="5" fillId="2" borderId="19" xfId="1" applyFont="1" applyFill="1" applyBorder="1" applyProtection="1">
      <protection locked="0"/>
    </xf>
    <xf numFmtId="168" fontId="7" fillId="0" borderId="19" xfId="0" applyNumberFormat="1" applyFont="1" applyBorder="1" applyAlignment="1" applyProtection="1">
      <alignment horizontal="right" vertical="center" indent="1"/>
      <protection locked="0"/>
    </xf>
    <xf numFmtId="169" fontId="7" fillId="0" borderId="19" xfId="0" applyNumberFormat="1" applyFont="1" applyBorder="1" applyAlignment="1" applyProtection="1">
      <alignment horizontal="right" vertical="center" indent="1"/>
      <protection locked="0"/>
    </xf>
    <xf numFmtId="168" fontId="7" fillId="0" borderId="20" xfId="0" applyNumberFormat="1" applyFont="1" applyBorder="1" applyAlignment="1" applyProtection="1">
      <alignment horizontal="right" vertical="center" indent="1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right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/>
      <protection locked="0"/>
    </xf>
    <xf numFmtId="0" fontId="13" fillId="2" borderId="21" xfId="1" applyFont="1" applyFill="1" applyBorder="1" applyAlignment="1" applyProtection="1">
      <alignment horizontal="center" vertical="center" wrapText="1"/>
      <protection locked="0"/>
    </xf>
    <xf numFmtId="0" fontId="13" fillId="2" borderId="22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7" fillId="2" borderId="12" xfId="1" applyFont="1" applyFill="1" applyBorder="1" applyAlignment="1" applyProtection="1">
      <alignment horizontal="center"/>
      <protection locked="0"/>
    </xf>
    <xf numFmtId="168" fontId="3" fillId="2" borderId="12" xfId="1" applyNumberFormat="1" applyFont="1" applyFill="1" applyBorder="1" applyAlignment="1" applyProtection="1">
      <alignment horizontal="right" vertical="center" indent="1"/>
      <protection locked="0"/>
    </xf>
    <xf numFmtId="168" fontId="3" fillId="2" borderId="13" xfId="1" applyNumberFormat="1" applyFont="1" applyFill="1" applyBorder="1" applyAlignment="1" applyProtection="1">
      <alignment horizontal="right" vertical="center" indent="1"/>
      <protection locked="0"/>
    </xf>
    <xf numFmtId="0" fontId="3" fillId="2" borderId="11" xfId="1" applyFont="1" applyFill="1" applyBorder="1" applyAlignment="1" applyProtection="1">
      <alignment horizontal="left" vertical="center"/>
      <protection locked="0"/>
    </xf>
    <xf numFmtId="0" fontId="3" fillId="2" borderId="12" xfId="1" applyFont="1" applyFill="1" applyBorder="1" applyAlignment="1" applyProtection="1">
      <alignment horizontal="left" vertical="center"/>
      <protection locked="0"/>
    </xf>
    <xf numFmtId="0" fontId="3" fillId="2" borderId="12" xfId="1" applyFont="1" applyFill="1" applyBorder="1" applyAlignment="1" applyProtection="1">
      <alignment vertical="center"/>
      <protection locked="0"/>
    </xf>
    <xf numFmtId="0" fontId="3" fillId="2" borderId="14" xfId="1" applyFont="1" applyFill="1" applyBorder="1" applyAlignment="1" applyProtection="1">
      <alignment horizontal="left" vertical="center" indent="1"/>
      <protection locked="0"/>
    </xf>
    <xf numFmtId="0" fontId="3" fillId="2" borderId="15" xfId="1" applyFont="1" applyFill="1" applyBorder="1" applyAlignment="1" applyProtection="1">
      <alignment horizontal="left" vertical="center" indent="1"/>
      <protection locked="0"/>
    </xf>
    <xf numFmtId="168" fontId="3" fillId="0" borderId="12" xfId="1" applyNumberFormat="1" applyFont="1" applyBorder="1" applyAlignment="1" applyProtection="1">
      <alignment horizontal="right" vertical="center" indent="1"/>
      <protection locked="0"/>
    </xf>
    <xf numFmtId="168" fontId="3" fillId="0" borderId="13" xfId="1" applyNumberFormat="1" applyFont="1" applyBorder="1" applyAlignment="1" applyProtection="1">
      <alignment horizontal="right" vertical="center" indent="1"/>
      <protection locked="0"/>
    </xf>
    <xf numFmtId="0" fontId="3" fillId="2" borderId="11" xfId="1" applyFont="1" applyFill="1" applyBorder="1" applyAlignment="1" applyProtection="1">
      <alignment horizontal="left"/>
      <protection locked="0"/>
    </xf>
    <xf numFmtId="0" fontId="3" fillId="2" borderId="12" xfId="1" applyFont="1" applyFill="1" applyBorder="1" applyAlignment="1" applyProtection="1">
      <alignment horizontal="left"/>
      <protection locked="0"/>
    </xf>
    <xf numFmtId="0" fontId="7" fillId="2" borderId="12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2" borderId="12" xfId="1" applyFont="1" applyFill="1" applyBorder="1" applyProtection="1">
      <protection locked="0"/>
    </xf>
    <xf numFmtId="0" fontId="7" fillId="2" borderId="12" xfId="2" applyFont="1" applyFill="1" applyBorder="1" applyProtection="1"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7" fillId="0" borderId="11" xfId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7" fillId="0" borderId="12" xfId="2" applyFont="1" applyBorder="1" applyProtection="1">
      <protection locked="0"/>
    </xf>
    <xf numFmtId="0" fontId="3" fillId="2" borderId="12" xfId="2" applyFont="1" applyFill="1" applyBorder="1" applyAlignment="1" applyProtection="1">
      <alignment vertical="center"/>
      <protection locked="0"/>
    </xf>
    <xf numFmtId="168" fontId="3" fillId="0" borderId="12" xfId="0" applyNumberFormat="1" applyFont="1" applyBorder="1" applyAlignment="1" applyProtection="1">
      <alignment horizontal="right" vertical="center" indent="1"/>
      <protection locked="0"/>
    </xf>
    <xf numFmtId="168" fontId="3" fillId="0" borderId="13" xfId="0" applyNumberFormat="1" applyFont="1" applyBorder="1" applyAlignment="1" applyProtection="1">
      <alignment horizontal="right" vertical="center" indent="1"/>
      <protection locked="0"/>
    </xf>
    <xf numFmtId="0" fontId="7" fillId="2" borderId="11" xfId="1" applyFont="1" applyFill="1" applyBorder="1" applyProtection="1">
      <protection locked="0"/>
    </xf>
    <xf numFmtId="0" fontId="3" fillId="0" borderId="11" xfId="1" applyFont="1" applyBorder="1" applyAlignment="1" applyProtection="1">
      <alignment horizontal="left" indent="1"/>
      <protection locked="0"/>
    </xf>
    <xf numFmtId="0" fontId="7" fillId="0" borderId="23" xfId="1" applyFont="1" applyBorder="1" applyProtection="1">
      <protection locked="0"/>
    </xf>
    <xf numFmtId="0" fontId="3" fillId="0" borderId="18" xfId="1" applyFont="1" applyBorder="1" applyAlignment="1" applyProtection="1">
      <alignment horizontal="left" indent="1"/>
      <protection locked="0"/>
    </xf>
    <xf numFmtId="0" fontId="3" fillId="0" borderId="19" xfId="1" applyFont="1" applyBorder="1" applyProtection="1">
      <protection locked="0"/>
    </xf>
    <xf numFmtId="0" fontId="7" fillId="0" borderId="24" xfId="1" applyFont="1" applyBorder="1" applyProtection="1">
      <protection locked="0"/>
    </xf>
    <xf numFmtId="0" fontId="3" fillId="2" borderId="25" xfId="1" applyFont="1" applyFill="1" applyBorder="1" applyAlignment="1" applyProtection="1">
      <alignment horizontal="left" vertical="center"/>
      <protection locked="0"/>
    </xf>
    <xf numFmtId="0" fontId="3" fillId="2" borderId="26" xfId="1" applyFont="1" applyFill="1" applyBorder="1" applyAlignment="1" applyProtection="1">
      <alignment horizontal="left" vertical="center"/>
      <protection locked="0"/>
    </xf>
    <xf numFmtId="0" fontId="3" fillId="2" borderId="26" xfId="2" applyFont="1" applyFill="1" applyBorder="1" applyAlignment="1" applyProtection="1">
      <alignment vertical="center"/>
      <protection locked="0"/>
    </xf>
    <xf numFmtId="168" fontId="3" fillId="0" borderId="8" xfId="1" applyNumberFormat="1" applyFont="1" applyBorder="1" applyAlignment="1" applyProtection="1">
      <alignment horizontal="right" vertical="center" indent="1"/>
      <protection locked="0"/>
    </xf>
    <xf numFmtId="168" fontId="3" fillId="0" borderId="10" xfId="1" applyNumberFormat="1" applyFont="1" applyBorder="1" applyAlignment="1" applyProtection="1">
      <alignment horizontal="right" vertical="center" indent="1"/>
      <protection locked="0"/>
    </xf>
    <xf numFmtId="0" fontId="3" fillId="0" borderId="17" xfId="1" applyFont="1" applyBorder="1" applyProtection="1">
      <protection locked="0"/>
    </xf>
    <xf numFmtId="0" fontId="3" fillId="0" borderId="8" xfId="1" applyFont="1" applyBorder="1" applyProtection="1">
      <protection locked="0"/>
    </xf>
    <xf numFmtId="0" fontId="7" fillId="0" borderId="8" xfId="1" applyFont="1" applyBorder="1" applyProtection="1">
      <protection locked="0"/>
    </xf>
    <xf numFmtId="0" fontId="7" fillId="0" borderId="12" xfId="2" applyFont="1" applyBorder="1" applyAlignment="1" applyProtection="1">
      <alignment horizontal="left"/>
      <protection locked="0"/>
    </xf>
    <xf numFmtId="168" fontId="7" fillId="0" borderId="27" xfId="0" applyNumberFormat="1" applyFont="1" applyBorder="1" applyAlignment="1" applyProtection="1">
      <alignment horizontal="right" vertical="center" indent="1"/>
      <protection locked="0"/>
    </xf>
    <xf numFmtId="168" fontId="7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23" xfId="1" applyFont="1" applyBorder="1" applyAlignment="1" applyProtection="1">
      <alignment horizontal="left" wrapText="1"/>
      <protection locked="0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vertical="center"/>
      <protection locked="0"/>
    </xf>
    <xf numFmtId="169" fontId="7" fillId="0" borderId="8" xfId="0" applyNumberFormat="1" applyFont="1" applyBorder="1" applyAlignment="1" applyProtection="1">
      <alignment horizontal="right" vertical="center" indent="1"/>
      <protection locked="0"/>
    </xf>
    <xf numFmtId="169" fontId="7" fillId="0" borderId="10" xfId="0" applyNumberFormat="1" applyFont="1" applyBorder="1" applyAlignment="1" applyProtection="1">
      <alignment horizontal="right" vertical="center" indent="1"/>
      <protection locked="0"/>
    </xf>
    <xf numFmtId="0" fontId="7" fillId="0" borderId="12" xfId="2" applyFont="1" applyBorder="1" applyAlignment="1" applyProtection="1">
      <alignment horizontal="left" wrapText="1"/>
      <protection locked="0"/>
    </xf>
    <xf numFmtId="0" fontId="7" fillId="0" borderId="0" xfId="1" applyFont="1" applyProtection="1">
      <protection locked="0"/>
    </xf>
    <xf numFmtId="0" fontId="3" fillId="2" borderId="18" xfId="1" applyFont="1" applyFill="1" applyBorder="1" applyAlignment="1" applyProtection="1">
      <alignment vertical="top"/>
      <protection locked="0"/>
    </xf>
    <xf numFmtId="0" fontId="3" fillId="2" borderId="19" xfId="1" applyFont="1" applyFill="1" applyBorder="1" applyAlignment="1" applyProtection="1">
      <alignment vertical="top"/>
      <protection locked="0"/>
    </xf>
    <xf numFmtId="0" fontId="7" fillId="2" borderId="19" xfId="1" applyFont="1" applyFill="1" applyBorder="1" applyAlignment="1" applyProtection="1">
      <alignment vertical="top"/>
      <protection locked="0"/>
    </xf>
    <xf numFmtId="0" fontId="3" fillId="2" borderId="0" xfId="1" applyFont="1" applyFill="1" applyAlignment="1" applyProtection="1">
      <alignment vertical="top"/>
      <protection locked="0"/>
    </xf>
    <xf numFmtId="0" fontId="7" fillId="2" borderId="0" xfId="1" applyFont="1" applyFill="1" applyAlignment="1" applyProtection="1">
      <alignment vertical="top"/>
      <protection locked="0"/>
    </xf>
    <xf numFmtId="168" fontId="7" fillId="2" borderId="0" xfId="1" applyNumberFormat="1" applyFont="1" applyFill="1" applyAlignment="1" applyProtection="1">
      <alignment horizontal="right" vertical="top"/>
      <protection locked="0"/>
    </xf>
    <xf numFmtId="168" fontId="7" fillId="0" borderId="0" xfId="1" applyNumberFormat="1" applyFont="1" applyAlignment="1" applyProtection="1">
      <alignment horizontal="right" vertical="center" indent="1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top"/>
      <protection locked="0"/>
    </xf>
    <xf numFmtId="0" fontId="1" fillId="0" borderId="0" xfId="1" applyAlignment="1" applyProtection="1">
      <alignment vertical="top"/>
      <protection locked="0"/>
    </xf>
    <xf numFmtId="0" fontId="7" fillId="0" borderId="0" xfId="3" applyFont="1" applyAlignment="1" applyProtection="1">
      <alignment vertical="center"/>
      <protection locked="0"/>
    </xf>
    <xf numFmtId="0" fontId="3" fillId="0" borderId="0" xfId="1" applyFont="1" applyProtection="1">
      <protection locked="0"/>
    </xf>
    <xf numFmtId="0" fontId="7" fillId="0" borderId="0" xfId="3" applyFont="1" applyProtection="1">
      <protection locked="0"/>
    </xf>
    <xf numFmtId="0" fontId="1" fillId="0" borderId="0" xfId="2" applyFont="1" applyAlignment="1" applyProtection="1">
      <alignment horizontal="left"/>
      <protection locked="0"/>
    </xf>
  </cellXfs>
  <cellStyles count="4">
    <cellStyle name="Normální" xfId="0" builtinId="0"/>
    <cellStyle name="Normální 6" xfId="1" xr:uid="{99323FA8-B90E-47D9-AB23-21AA38C89D8B}"/>
    <cellStyle name="normální_Rozvaha OPS" xfId="2" xr:uid="{F4DF1BC9-3017-4C9B-92B6-BF5AE65BBDF0}"/>
    <cellStyle name="normální_Výnosy a náklady" xfId="3" xr:uid="{DAC974D6-8AFF-4C6D-84D5-6AA06272A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217</xdr:row>
      <xdr:rowOff>57151</xdr:rowOff>
    </xdr:from>
    <xdr:to>
      <xdr:col>4</xdr:col>
      <xdr:colOff>1416050</xdr:colOff>
      <xdr:row>223</xdr:row>
      <xdr:rowOff>95251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768B82B-9579-4B3B-BA07-E3225113202E}"/>
            </a:ext>
          </a:extLst>
        </xdr:cNvPr>
        <xdr:cNvSpPr txBox="1"/>
      </xdr:nvSpPr>
      <xdr:spPr>
        <a:xfrm>
          <a:off x="41413" y="16440151"/>
          <a:ext cx="8613637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2D99-DD97-427B-B6E2-3D324A9CF3FF}">
  <dimension ref="A1:G224"/>
  <sheetViews>
    <sheetView tabSelected="1" topLeftCell="A115" workbookViewId="0">
      <selection activeCell="J124" sqref="J124"/>
    </sheetView>
  </sheetViews>
  <sheetFormatPr defaultRowHeight="15" x14ac:dyDescent="0.25"/>
  <sheetData>
    <row r="1" spans="1:7" x14ac:dyDescent="0.25">
      <c r="A1" s="83" t="s">
        <v>226</v>
      </c>
      <c r="B1" s="84"/>
      <c r="C1" s="84"/>
      <c r="D1" s="84"/>
      <c r="E1" s="84"/>
      <c r="F1" s="84"/>
      <c r="G1" s="84"/>
    </row>
    <row r="2" spans="1:7" ht="15.75" x14ac:dyDescent="0.25">
      <c r="A2" s="85" t="s">
        <v>227</v>
      </c>
      <c r="B2" s="85"/>
      <c r="C2" s="85"/>
      <c r="D2" s="86"/>
      <c r="E2" s="86"/>
      <c r="F2" s="86"/>
      <c r="G2" s="86"/>
    </row>
    <row r="3" spans="1:7" x14ac:dyDescent="0.25">
      <c r="A3" s="87" t="s">
        <v>228</v>
      </c>
      <c r="B3" s="88"/>
      <c r="C3" s="88"/>
      <c r="D3" s="88"/>
      <c r="E3" s="88"/>
      <c r="F3" s="88"/>
      <c r="G3" s="88"/>
    </row>
    <row r="4" spans="1:7" x14ac:dyDescent="0.25">
      <c r="A4" s="89" t="s">
        <v>229</v>
      </c>
      <c r="B4" s="89"/>
      <c r="C4" s="89"/>
      <c r="D4" s="89"/>
      <c r="E4" s="89"/>
      <c r="F4" s="89"/>
      <c r="G4" s="89"/>
    </row>
    <row r="5" spans="1:7" ht="15.75" thickBot="1" x14ac:dyDescent="0.3">
      <c r="A5" s="90"/>
      <c r="B5" s="90"/>
      <c r="C5" s="90"/>
      <c r="D5" s="90"/>
      <c r="E5" s="90"/>
      <c r="F5" s="90"/>
      <c r="G5" s="90"/>
    </row>
    <row r="6" spans="1:7" x14ac:dyDescent="0.25">
      <c r="A6" s="1" t="s">
        <v>0</v>
      </c>
      <c r="B6" s="2"/>
      <c r="C6" s="3" t="s">
        <v>1</v>
      </c>
      <c r="D6" s="4" t="s">
        <v>2</v>
      </c>
      <c r="E6" s="4"/>
      <c r="F6" s="4"/>
      <c r="G6" s="5" t="s">
        <v>3</v>
      </c>
    </row>
    <row r="7" spans="1:7" ht="15.75" x14ac:dyDescent="0.25">
      <c r="A7" s="6"/>
      <c r="B7" s="7"/>
      <c r="C7" s="8"/>
      <c r="D7" s="9" t="s">
        <v>4</v>
      </c>
      <c r="E7" s="9" t="s">
        <v>5</v>
      </c>
      <c r="F7" s="9" t="s">
        <v>6</v>
      </c>
      <c r="G7" s="10"/>
    </row>
    <row r="8" spans="1:7" x14ac:dyDescent="0.25">
      <c r="A8" s="11" t="s">
        <v>7</v>
      </c>
      <c r="B8" s="12"/>
      <c r="C8" s="13"/>
      <c r="D8" s="14">
        <f t="shared" ref="D8:G8" si="0">D9+D51</f>
        <v>10455483.49735219</v>
      </c>
      <c r="E8" s="14">
        <f t="shared" si="0"/>
        <v>2951659.4968107305</v>
      </c>
      <c r="F8" s="14">
        <f t="shared" si="0"/>
        <v>7503824.0005414598</v>
      </c>
      <c r="G8" s="15">
        <f t="shared" si="0"/>
        <v>7153030.4447486103</v>
      </c>
    </row>
    <row r="9" spans="1:7" x14ac:dyDescent="0.25">
      <c r="A9" s="16" t="s">
        <v>8</v>
      </c>
      <c r="B9" s="17"/>
      <c r="C9" s="18" t="s">
        <v>9</v>
      </c>
      <c r="D9" s="14">
        <f t="shared" ref="D9:G9" si="1">D10+D21+D32+D42</f>
        <v>8134644.6690388201</v>
      </c>
      <c r="E9" s="14">
        <f t="shared" si="1"/>
        <v>2806549.4291951605</v>
      </c>
      <c r="F9" s="14">
        <f t="shared" si="1"/>
        <v>5328095.23984366</v>
      </c>
      <c r="G9" s="15">
        <f t="shared" si="1"/>
        <v>5064087.8572711702</v>
      </c>
    </row>
    <row r="10" spans="1:7" x14ac:dyDescent="0.25">
      <c r="A10" s="19" t="s">
        <v>10</v>
      </c>
      <c r="B10" s="20"/>
      <c r="C10" s="18" t="s">
        <v>11</v>
      </c>
      <c r="D10" s="14">
        <f t="shared" ref="D10:F10" si="2">SUM(D11:D20)</f>
        <v>71173.073321959993</v>
      </c>
      <c r="E10" s="14">
        <f t="shared" si="2"/>
        <v>-55723.631821720017</v>
      </c>
      <c r="F10" s="14">
        <f t="shared" si="2"/>
        <v>126896.70514368001</v>
      </c>
      <c r="G10" s="15">
        <f t="shared" ref="G10" si="3">SUM(G11:G20)</f>
        <v>127962.67510002</v>
      </c>
    </row>
    <row r="11" spans="1:7" ht="51" x14ac:dyDescent="0.25">
      <c r="A11" s="21"/>
      <c r="B11" s="22" t="s">
        <v>12</v>
      </c>
      <c r="C11" s="23" t="s">
        <v>13</v>
      </c>
      <c r="D11" s="24">
        <v>4118.3406811000004</v>
      </c>
      <c r="E11" s="24">
        <v>2562.6068403700001</v>
      </c>
      <c r="F11" s="24">
        <v>1555.7338407300001</v>
      </c>
      <c r="G11" s="25">
        <v>1720.60196701</v>
      </c>
    </row>
    <row r="12" spans="1:7" x14ac:dyDescent="0.25">
      <c r="A12" s="26"/>
      <c r="B12" s="22" t="s">
        <v>14</v>
      </c>
      <c r="C12" s="27" t="s">
        <v>15</v>
      </c>
      <c r="D12" s="24">
        <v>133079.95295137001</v>
      </c>
      <c r="E12" s="24">
        <v>104057.36449266</v>
      </c>
      <c r="F12" s="24">
        <v>29022.588458710001</v>
      </c>
      <c r="G12" s="25">
        <v>26532.8121187</v>
      </c>
    </row>
    <row r="13" spans="1:7" x14ac:dyDescent="0.25">
      <c r="A13" s="26"/>
      <c r="B13" s="22" t="s">
        <v>16</v>
      </c>
      <c r="C13" s="27" t="s">
        <v>17</v>
      </c>
      <c r="D13" s="24">
        <v>7705.68318765</v>
      </c>
      <c r="E13" s="24">
        <v>5138.3972609100001</v>
      </c>
      <c r="F13" s="24">
        <v>2567.2859267399999</v>
      </c>
      <c r="G13" s="25">
        <v>2584.0087137999999</v>
      </c>
    </row>
    <row r="14" spans="1:7" x14ac:dyDescent="0.25">
      <c r="A14" s="26"/>
      <c r="B14" s="22" t="s">
        <v>18</v>
      </c>
      <c r="C14" s="27" t="s">
        <v>19</v>
      </c>
      <c r="D14" s="24">
        <v>32989.009517600003</v>
      </c>
      <c r="E14" s="24">
        <v>32.452909089999999</v>
      </c>
      <c r="F14" s="24">
        <v>32956.55660851</v>
      </c>
      <c r="G14" s="25">
        <v>35853.534108610002</v>
      </c>
    </row>
    <row r="15" spans="1:7" x14ac:dyDescent="0.25">
      <c r="A15" s="26"/>
      <c r="B15" s="22" t="s">
        <v>20</v>
      </c>
      <c r="C15" s="27" t="s">
        <v>21</v>
      </c>
      <c r="D15" s="24">
        <v>11214.526439159999</v>
      </c>
      <c r="E15" s="24">
        <v>11062.60792559</v>
      </c>
      <c r="F15" s="24">
        <v>151.91851356999999</v>
      </c>
      <c r="G15" s="25">
        <v>85.777583969999995</v>
      </c>
    </row>
    <row r="16" spans="1:7" x14ac:dyDescent="0.25">
      <c r="A16" s="21"/>
      <c r="B16" s="22" t="s">
        <v>22</v>
      </c>
      <c r="C16" s="28" t="s">
        <v>23</v>
      </c>
      <c r="D16" s="24">
        <v>27183.475959390002</v>
      </c>
      <c r="E16" s="24">
        <v>14554.5009178</v>
      </c>
      <c r="F16" s="24">
        <v>12628.97504159</v>
      </c>
      <c r="G16" s="25">
        <v>10494.50654559</v>
      </c>
    </row>
    <row r="17" spans="1:7" x14ac:dyDescent="0.25">
      <c r="A17" s="29"/>
      <c r="B17" s="22" t="s">
        <v>24</v>
      </c>
      <c r="C17" s="28" t="s">
        <v>25</v>
      </c>
      <c r="D17" s="24">
        <v>8023.5052316499996</v>
      </c>
      <c r="E17" s="30">
        <v>45.68363815</v>
      </c>
      <c r="F17" s="24">
        <v>7977.8215934999998</v>
      </c>
      <c r="G17" s="25">
        <v>7570.44743569</v>
      </c>
    </row>
    <row r="18" spans="1:7" x14ac:dyDescent="0.25">
      <c r="A18" s="29"/>
      <c r="B18" s="31" t="s">
        <v>26</v>
      </c>
      <c r="C18" s="28" t="s">
        <v>27</v>
      </c>
      <c r="D18" s="24">
        <v>98.88868085</v>
      </c>
      <c r="E18" s="30">
        <v>1.1953724299999999</v>
      </c>
      <c r="F18" s="24">
        <v>97.693308419999994</v>
      </c>
      <c r="G18" s="25">
        <v>70.92963125</v>
      </c>
    </row>
    <row r="19" spans="1:7" x14ac:dyDescent="0.25">
      <c r="A19" s="29"/>
      <c r="B19" s="31" t="s">
        <v>28</v>
      </c>
      <c r="C19" s="28" t="s">
        <v>29</v>
      </c>
      <c r="D19" s="24">
        <v>23227.203779250001</v>
      </c>
      <c r="E19" s="24">
        <v>0</v>
      </c>
      <c r="F19" s="24">
        <v>23227.203779250001</v>
      </c>
      <c r="G19" s="25">
        <v>27211.910319530001</v>
      </c>
    </row>
    <row r="20" spans="1:7" ht="25.5" x14ac:dyDescent="0.25">
      <c r="A20" s="29"/>
      <c r="B20" s="22" t="s">
        <v>30</v>
      </c>
      <c r="C20" s="23" t="s">
        <v>31</v>
      </c>
      <c r="D20" s="24">
        <v>-176467.51310606001</v>
      </c>
      <c r="E20" s="24">
        <v>-193178.44117872001</v>
      </c>
      <c r="F20" s="24">
        <v>16710.928072660001</v>
      </c>
      <c r="G20" s="25">
        <v>15838.146675870001</v>
      </c>
    </row>
    <row r="21" spans="1:7" x14ac:dyDescent="0.25">
      <c r="A21" s="19" t="s">
        <v>32</v>
      </c>
      <c r="B21" s="20"/>
      <c r="C21" s="18" t="s">
        <v>33</v>
      </c>
      <c r="D21" s="14">
        <f t="shared" ref="D21:G21" si="4">SUM(D22:D31)</f>
        <v>7744388.7308198102</v>
      </c>
      <c r="E21" s="14">
        <f t="shared" si="4"/>
        <v>2853405.7231153105</v>
      </c>
      <c r="F21" s="14">
        <f t="shared" si="4"/>
        <v>4890983.0077045001</v>
      </c>
      <c r="G21" s="15">
        <f t="shared" si="4"/>
        <v>4595384.5868839296</v>
      </c>
    </row>
    <row r="22" spans="1:7" x14ac:dyDescent="0.25">
      <c r="A22" s="29"/>
      <c r="B22" s="22" t="s">
        <v>34</v>
      </c>
      <c r="C22" s="28" t="s">
        <v>35</v>
      </c>
      <c r="D22" s="24">
        <v>538936.45333256002</v>
      </c>
      <c r="E22" s="24">
        <v>1300.74536949</v>
      </c>
      <c r="F22" s="24">
        <v>537635.70796307002</v>
      </c>
      <c r="G22" s="25">
        <v>522585.33150254999</v>
      </c>
    </row>
    <row r="23" spans="1:7" x14ac:dyDescent="0.25">
      <c r="A23" s="29"/>
      <c r="B23" s="22" t="s">
        <v>36</v>
      </c>
      <c r="C23" s="28" t="s">
        <v>37</v>
      </c>
      <c r="D23" s="24">
        <v>7765.4235958099998</v>
      </c>
      <c r="E23" s="24">
        <v>33.63561318</v>
      </c>
      <c r="F23" s="24">
        <v>7731.7879826300004</v>
      </c>
      <c r="G23" s="25">
        <v>7420.4006332400004</v>
      </c>
    </row>
    <row r="24" spans="1:7" x14ac:dyDescent="0.25">
      <c r="A24" s="29"/>
      <c r="B24" s="22" t="s">
        <v>38</v>
      </c>
      <c r="C24" s="28" t="s">
        <v>39</v>
      </c>
      <c r="D24" s="24">
        <v>4589718.5558652403</v>
      </c>
      <c r="E24" s="24">
        <v>1585032.01301187</v>
      </c>
      <c r="F24" s="24">
        <v>3004686.5428533698</v>
      </c>
      <c r="G24" s="25">
        <v>2835804.5850023301</v>
      </c>
    </row>
    <row r="25" spans="1:7" x14ac:dyDescent="0.25">
      <c r="A25" s="29"/>
      <c r="B25" s="22" t="s">
        <v>40</v>
      </c>
      <c r="C25" s="32" t="s">
        <v>41</v>
      </c>
      <c r="D25" s="24">
        <v>1739308.7202514799</v>
      </c>
      <c r="E25" s="24">
        <v>1069240.49839072</v>
      </c>
      <c r="F25" s="24">
        <v>670068.22186076001</v>
      </c>
      <c r="G25" s="25">
        <v>612694.55162136001</v>
      </c>
    </row>
    <row r="26" spans="1:7" x14ac:dyDescent="0.25">
      <c r="A26" s="29"/>
      <c r="B26" s="22" t="s">
        <v>42</v>
      </c>
      <c r="C26" s="32" t="s">
        <v>43</v>
      </c>
      <c r="D26" s="24">
        <v>376.53618420999999</v>
      </c>
      <c r="E26" s="24">
        <v>112.00655048</v>
      </c>
      <c r="F26" s="24">
        <v>264.52963373</v>
      </c>
      <c r="G26" s="25">
        <v>265.00290401000001</v>
      </c>
    </row>
    <row r="27" spans="1:7" x14ac:dyDescent="0.25">
      <c r="A27" s="29"/>
      <c r="B27" s="22" t="s">
        <v>44</v>
      </c>
      <c r="C27" s="32" t="s">
        <v>45</v>
      </c>
      <c r="D27" s="24">
        <v>193660.20151874001</v>
      </c>
      <c r="E27" s="24">
        <v>192010.92597685001</v>
      </c>
      <c r="F27" s="24">
        <v>1649.2755418900001</v>
      </c>
      <c r="G27" s="25">
        <v>1478.5279458299999</v>
      </c>
    </row>
    <row r="28" spans="1:7" x14ac:dyDescent="0.25">
      <c r="A28" s="29"/>
      <c r="B28" s="22" t="s">
        <v>46</v>
      </c>
      <c r="C28" s="33" t="s">
        <v>47</v>
      </c>
      <c r="D28" s="24">
        <v>7303.0825731900004</v>
      </c>
      <c r="E28" s="30">
        <v>4059.8954344200001</v>
      </c>
      <c r="F28" s="24">
        <v>3243.1871387699998</v>
      </c>
      <c r="G28" s="25">
        <v>3268.5796707300001</v>
      </c>
    </row>
    <row r="29" spans="1:7" x14ac:dyDescent="0.25">
      <c r="A29" s="29"/>
      <c r="B29" s="22" t="s">
        <v>48</v>
      </c>
      <c r="C29" s="32" t="s">
        <v>49</v>
      </c>
      <c r="D29" s="24">
        <v>597353.15503852</v>
      </c>
      <c r="E29" s="30">
        <v>1428.34455495</v>
      </c>
      <c r="F29" s="24">
        <v>595924.81048356998</v>
      </c>
      <c r="G29" s="25">
        <v>546752.74833146995</v>
      </c>
    </row>
    <row r="30" spans="1:7" x14ac:dyDescent="0.25">
      <c r="A30" s="29"/>
      <c r="B30" s="31" t="s">
        <v>50</v>
      </c>
      <c r="C30" s="33" t="s">
        <v>51</v>
      </c>
      <c r="D30" s="24">
        <v>56596.978178229998</v>
      </c>
      <c r="E30" s="30">
        <v>187.65821335000001</v>
      </c>
      <c r="F30" s="24">
        <v>56409.31996488</v>
      </c>
      <c r="G30" s="25">
        <v>52518.326335559999</v>
      </c>
    </row>
    <row r="31" spans="1:7" x14ac:dyDescent="0.25">
      <c r="A31" s="29"/>
      <c r="B31" s="31" t="s">
        <v>52</v>
      </c>
      <c r="C31" s="33" t="s">
        <v>53</v>
      </c>
      <c r="D31" s="24">
        <v>13369.62428183</v>
      </c>
      <c r="E31" s="24">
        <v>0</v>
      </c>
      <c r="F31" s="24">
        <v>13369.62428183</v>
      </c>
      <c r="G31" s="25">
        <v>12596.532936850001</v>
      </c>
    </row>
    <row r="32" spans="1:7" x14ac:dyDescent="0.25">
      <c r="A32" s="19" t="s">
        <v>54</v>
      </c>
      <c r="B32" s="20"/>
      <c r="C32" s="34" t="s">
        <v>55</v>
      </c>
      <c r="D32" s="35">
        <f t="shared" ref="D32:G32" si="5">SUM(D33:D41)</f>
        <v>169748.70263638999</v>
      </c>
      <c r="E32" s="35">
        <f t="shared" si="5"/>
        <v>2370.55435244</v>
      </c>
      <c r="F32" s="35">
        <f t="shared" si="5"/>
        <v>167378.14828394999</v>
      </c>
      <c r="G32" s="36">
        <f t="shared" si="5"/>
        <v>170087.83314425003</v>
      </c>
    </row>
    <row r="33" spans="1:7" x14ac:dyDescent="0.25">
      <c r="A33" s="37"/>
      <c r="B33" s="38" t="s">
        <v>56</v>
      </c>
      <c r="C33" s="39" t="s">
        <v>57</v>
      </c>
      <c r="D33" s="24">
        <v>25765.26331645</v>
      </c>
      <c r="E33" s="24">
        <v>742.79029666999998</v>
      </c>
      <c r="F33" s="24">
        <v>25022.473019780002</v>
      </c>
      <c r="G33" s="25">
        <v>25410.204740990001</v>
      </c>
    </row>
    <row r="34" spans="1:7" x14ac:dyDescent="0.25">
      <c r="A34" s="37"/>
      <c r="B34" s="38" t="s">
        <v>58</v>
      </c>
      <c r="C34" s="39" t="s">
        <v>59</v>
      </c>
      <c r="D34" s="24">
        <v>4814.9779674900001</v>
      </c>
      <c r="E34" s="24">
        <v>211.01443800000001</v>
      </c>
      <c r="F34" s="24">
        <v>4603.9635294899999</v>
      </c>
      <c r="G34" s="25">
        <v>4714.1506019999997</v>
      </c>
    </row>
    <row r="35" spans="1:7" x14ac:dyDescent="0.25">
      <c r="A35" s="37"/>
      <c r="B35" s="38" t="s">
        <v>60</v>
      </c>
      <c r="C35" s="40" t="s">
        <v>61</v>
      </c>
      <c r="D35" s="24">
        <v>3549.9945814399998</v>
      </c>
      <c r="E35" s="24">
        <v>14.572696990000001</v>
      </c>
      <c r="F35" s="24">
        <v>3535.4218844500001</v>
      </c>
      <c r="G35" s="25">
        <v>8417.1571560699995</v>
      </c>
    </row>
    <row r="36" spans="1:7" x14ac:dyDescent="0.25">
      <c r="A36" s="37"/>
      <c r="B36" s="38" t="s">
        <v>62</v>
      </c>
      <c r="C36" s="40" t="s">
        <v>63</v>
      </c>
      <c r="D36" s="24">
        <v>35381.650098630002</v>
      </c>
      <c r="E36" s="24">
        <v>1332.1775255499999</v>
      </c>
      <c r="F36" s="24">
        <v>34049.472573079998</v>
      </c>
      <c r="G36" s="25">
        <v>22309.740006839998</v>
      </c>
    </row>
    <row r="37" spans="1:7" x14ac:dyDescent="0.25">
      <c r="A37" s="37"/>
      <c r="B37" s="38" t="s">
        <v>64</v>
      </c>
      <c r="C37" s="41" t="s">
        <v>65</v>
      </c>
      <c r="D37" s="24">
        <v>1678.2185191599999</v>
      </c>
      <c r="E37" s="42">
        <v>0</v>
      </c>
      <c r="F37" s="24">
        <v>1678.2185191599999</v>
      </c>
      <c r="G37" s="25">
        <v>6501.7245781900001</v>
      </c>
    </row>
    <row r="38" spans="1:7" x14ac:dyDescent="0.25">
      <c r="A38" s="43"/>
      <c r="B38" s="38" t="s">
        <v>66</v>
      </c>
      <c r="C38" s="41" t="s">
        <v>67</v>
      </c>
      <c r="D38" s="24">
        <v>59509.720157809999</v>
      </c>
      <c r="E38" s="24">
        <v>69.999395230000005</v>
      </c>
      <c r="F38" s="24">
        <v>59439.72076258</v>
      </c>
      <c r="G38" s="25">
        <v>64860.26163098</v>
      </c>
    </row>
    <row r="39" spans="1:7" x14ac:dyDescent="0.25">
      <c r="A39" s="43"/>
      <c r="B39" s="38" t="s">
        <v>68</v>
      </c>
      <c r="C39" s="40" t="s">
        <v>69</v>
      </c>
      <c r="D39" s="24">
        <v>2772.6697401900001</v>
      </c>
      <c r="E39" s="42">
        <v>0</v>
      </c>
      <c r="F39" s="24">
        <v>2772.6697401900001</v>
      </c>
      <c r="G39" s="25">
        <v>2514.02378245</v>
      </c>
    </row>
    <row r="40" spans="1:7" x14ac:dyDescent="0.25">
      <c r="A40" s="43"/>
      <c r="B40" s="38" t="s">
        <v>70</v>
      </c>
      <c r="C40" s="39" t="s">
        <v>71</v>
      </c>
      <c r="D40" s="24">
        <v>29.747525</v>
      </c>
      <c r="E40" s="42">
        <v>0</v>
      </c>
      <c r="F40" s="24">
        <v>29.747525</v>
      </c>
      <c r="G40" s="25">
        <v>38.680520999999999</v>
      </c>
    </row>
    <row r="41" spans="1:7" x14ac:dyDescent="0.25">
      <c r="A41" s="43"/>
      <c r="B41" s="38" t="s">
        <v>72</v>
      </c>
      <c r="C41" s="44" t="s">
        <v>73</v>
      </c>
      <c r="D41" s="24">
        <v>36246.460730220002</v>
      </c>
      <c r="E41" s="42">
        <v>0</v>
      </c>
      <c r="F41" s="24">
        <v>36246.460730220002</v>
      </c>
      <c r="G41" s="25">
        <v>35321.890125730002</v>
      </c>
    </row>
    <row r="42" spans="1:7" x14ac:dyDescent="0.25">
      <c r="A42" s="19" t="s">
        <v>74</v>
      </c>
      <c r="B42" s="20"/>
      <c r="C42" s="34" t="s">
        <v>75</v>
      </c>
      <c r="D42" s="14">
        <f t="shared" ref="D42:G42" si="6">SUM(D43:D50)</f>
        <v>149334.16226066</v>
      </c>
      <c r="E42" s="14">
        <f t="shared" si="6"/>
        <v>6496.7835491300002</v>
      </c>
      <c r="F42" s="14">
        <f t="shared" si="6"/>
        <v>142837.37871153001</v>
      </c>
      <c r="G42" s="15">
        <f t="shared" si="6"/>
        <v>170652.76214296999</v>
      </c>
    </row>
    <row r="43" spans="1:7" x14ac:dyDescent="0.25">
      <c r="A43" s="45"/>
      <c r="B43" s="38" t="s">
        <v>76</v>
      </c>
      <c r="C43" s="39" t="s">
        <v>77</v>
      </c>
      <c r="D43" s="24">
        <v>3022.2650074799999</v>
      </c>
      <c r="E43" s="24">
        <v>89.46022662</v>
      </c>
      <c r="F43" s="24">
        <v>2932.8047808599999</v>
      </c>
      <c r="G43" s="25">
        <v>3738.63604928</v>
      </c>
    </row>
    <row r="44" spans="1:7" x14ac:dyDescent="0.25">
      <c r="A44" s="43"/>
      <c r="B44" s="38" t="s">
        <v>78</v>
      </c>
      <c r="C44" s="39" t="s">
        <v>79</v>
      </c>
      <c r="D44" s="24">
        <v>2640.7276156399998</v>
      </c>
      <c r="E44" s="24">
        <v>962.95825786</v>
      </c>
      <c r="F44" s="24">
        <v>1677.7693577800001</v>
      </c>
      <c r="G44" s="25">
        <v>1211.18841492</v>
      </c>
    </row>
    <row r="45" spans="1:7" x14ac:dyDescent="0.25">
      <c r="A45" s="46"/>
      <c r="B45" s="38" t="s">
        <v>80</v>
      </c>
      <c r="C45" s="40" t="s">
        <v>81</v>
      </c>
      <c r="D45" s="24">
        <v>2126.47848978</v>
      </c>
      <c r="E45" s="42">
        <v>0</v>
      </c>
      <c r="F45" s="24">
        <v>2126.47848978</v>
      </c>
      <c r="G45" s="25">
        <v>2141.0496404599999</v>
      </c>
    </row>
    <row r="46" spans="1:7" x14ac:dyDescent="0.25">
      <c r="A46" s="47"/>
      <c r="B46" s="22" t="s">
        <v>82</v>
      </c>
      <c r="C46" s="33" t="s">
        <v>83</v>
      </c>
      <c r="D46" s="24">
        <v>1.03E-2</v>
      </c>
      <c r="E46" s="24">
        <v>0</v>
      </c>
      <c r="F46" s="24">
        <v>1.03E-2</v>
      </c>
      <c r="G46" s="25">
        <v>1.03E-2</v>
      </c>
    </row>
    <row r="47" spans="1:7" ht="64.5" x14ac:dyDescent="0.25">
      <c r="A47" s="26"/>
      <c r="B47" s="22" t="s">
        <v>84</v>
      </c>
      <c r="C47" s="48" t="s">
        <v>85</v>
      </c>
      <c r="D47" s="24">
        <v>64254.708958449999</v>
      </c>
      <c r="E47" s="24">
        <v>5444.36506465</v>
      </c>
      <c r="F47" s="24">
        <v>58810.343893800004</v>
      </c>
      <c r="G47" s="25">
        <v>95824.676311069998</v>
      </c>
    </row>
    <row r="48" spans="1:7" x14ac:dyDescent="0.25">
      <c r="A48" s="26"/>
      <c r="B48" s="22" t="s">
        <v>86</v>
      </c>
      <c r="C48" s="49" t="s">
        <v>87</v>
      </c>
      <c r="D48" s="24">
        <v>77289.971889310007</v>
      </c>
      <c r="E48" s="24">
        <v>0</v>
      </c>
      <c r="F48" s="24">
        <v>77289.971889310007</v>
      </c>
      <c r="G48" s="25">
        <v>67737.201427239997</v>
      </c>
    </row>
    <row r="49" spans="1:7" x14ac:dyDescent="0.25">
      <c r="A49" s="26"/>
      <c r="B49" s="22" t="s">
        <v>88</v>
      </c>
      <c r="C49" s="50" t="s">
        <v>89</v>
      </c>
      <c r="D49" s="24">
        <v>0</v>
      </c>
      <c r="E49" s="24">
        <v>0</v>
      </c>
      <c r="F49" s="42">
        <v>0</v>
      </c>
      <c r="G49" s="51">
        <v>0</v>
      </c>
    </row>
    <row r="50" spans="1:7" ht="103.5" thickBot="1" x14ac:dyDescent="0.3">
      <c r="A50" s="26"/>
      <c r="B50" s="22" t="s">
        <v>90</v>
      </c>
      <c r="C50" s="48" t="s">
        <v>91</v>
      </c>
      <c r="D50" s="52">
        <v>0</v>
      </c>
      <c r="E50" s="52">
        <v>0</v>
      </c>
      <c r="F50" s="42">
        <v>0</v>
      </c>
      <c r="G50" s="51">
        <v>0</v>
      </c>
    </row>
    <row r="51" spans="1:7" x14ac:dyDescent="0.25">
      <c r="A51" s="53" t="s">
        <v>92</v>
      </c>
      <c r="B51" s="54"/>
      <c r="C51" s="55" t="s">
        <v>93</v>
      </c>
      <c r="D51" s="56">
        <f t="shared" ref="D51:G51" si="7">D52+D63+D98</f>
        <v>2320838.8283133693</v>
      </c>
      <c r="E51" s="56">
        <f t="shared" si="7"/>
        <v>145110.06761557003</v>
      </c>
      <c r="F51" s="56">
        <f t="shared" si="7"/>
        <v>2175728.7606978002</v>
      </c>
      <c r="G51" s="57">
        <f t="shared" si="7"/>
        <v>2088942.58747744</v>
      </c>
    </row>
    <row r="52" spans="1:7" x14ac:dyDescent="0.25">
      <c r="A52" s="19" t="s">
        <v>94</v>
      </c>
      <c r="B52" s="20"/>
      <c r="C52" s="58" t="s">
        <v>95</v>
      </c>
      <c r="D52" s="14">
        <f t="shared" ref="D52:F52" si="8">SUM(D53:D62)</f>
        <v>162610.51021288999</v>
      </c>
      <c r="E52" s="14">
        <f t="shared" si="8"/>
        <v>3039.5559994</v>
      </c>
      <c r="F52" s="14">
        <f t="shared" si="8"/>
        <v>159570.95421348998</v>
      </c>
      <c r="G52" s="15">
        <f t="shared" ref="G52" si="9">SUM(G53:G62)</f>
        <v>156276.39934000999</v>
      </c>
    </row>
    <row r="53" spans="1:7" x14ac:dyDescent="0.25">
      <c r="A53" s="59"/>
      <c r="B53" s="60" t="s">
        <v>96</v>
      </c>
      <c r="C53" s="61" t="s">
        <v>97</v>
      </c>
      <c r="D53" s="24">
        <v>0</v>
      </c>
      <c r="E53" s="24">
        <v>0</v>
      </c>
      <c r="F53" s="42">
        <v>0</v>
      </c>
      <c r="G53" s="51">
        <v>0</v>
      </c>
    </row>
    <row r="54" spans="1:7" x14ac:dyDescent="0.25">
      <c r="A54" s="29"/>
      <c r="B54" s="22" t="s">
        <v>98</v>
      </c>
      <c r="C54" s="33" t="s">
        <v>99</v>
      </c>
      <c r="D54" s="24">
        <v>108948.47807061</v>
      </c>
      <c r="E54" s="24">
        <v>2642.3744939399999</v>
      </c>
      <c r="F54" s="24">
        <v>106306.10357666999</v>
      </c>
      <c r="G54" s="25">
        <v>103693.96659199</v>
      </c>
    </row>
    <row r="55" spans="1:7" x14ac:dyDescent="0.25">
      <c r="A55" s="29"/>
      <c r="B55" s="22" t="s">
        <v>100</v>
      </c>
      <c r="C55" s="33" t="s">
        <v>101</v>
      </c>
      <c r="D55" s="24">
        <v>127.65842364</v>
      </c>
      <c r="E55" s="24">
        <v>0</v>
      </c>
      <c r="F55" s="24">
        <v>127.65842364</v>
      </c>
      <c r="G55" s="25">
        <v>119.1336305</v>
      </c>
    </row>
    <row r="56" spans="1:7" x14ac:dyDescent="0.25">
      <c r="A56" s="29"/>
      <c r="B56" s="22" t="s">
        <v>102</v>
      </c>
      <c r="C56" s="33" t="s">
        <v>103</v>
      </c>
      <c r="D56" s="24">
        <v>2746.5707003500002</v>
      </c>
      <c r="E56" s="24">
        <v>53.98115799</v>
      </c>
      <c r="F56" s="24">
        <v>2692.58954236</v>
      </c>
      <c r="G56" s="25">
        <v>4134.3084019099997</v>
      </c>
    </row>
    <row r="57" spans="1:7" x14ac:dyDescent="0.25">
      <c r="A57" s="29"/>
      <c r="B57" s="22" t="s">
        <v>104</v>
      </c>
      <c r="C57" s="33" t="s">
        <v>105</v>
      </c>
      <c r="D57" s="24">
        <v>780.27380364999999</v>
      </c>
      <c r="E57" s="24">
        <v>32.116491269999997</v>
      </c>
      <c r="F57" s="24">
        <v>748.15731238000001</v>
      </c>
      <c r="G57" s="25">
        <v>623.00903956000002</v>
      </c>
    </row>
    <row r="58" spans="1:7" x14ac:dyDescent="0.25">
      <c r="A58" s="29"/>
      <c r="B58" s="22" t="s">
        <v>106</v>
      </c>
      <c r="C58" s="33" t="s">
        <v>107</v>
      </c>
      <c r="D58" s="24">
        <v>2290.8432147799999</v>
      </c>
      <c r="E58" s="24">
        <v>153.00837439</v>
      </c>
      <c r="F58" s="24">
        <v>2137.83484039</v>
      </c>
      <c r="G58" s="25">
        <v>1323.83414584</v>
      </c>
    </row>
    <row r="59" spans="1:7" x14ac:dyDescent="0.25">
      <c r="A59" s="29"/>
      <c r="B59" s="22" t="s">
        <v>108</v>
      </c>
      <c r="C59" s="33" t="s">
        <v>109</v>
      </c>
      <c r="D59" s="42">
        <v>0</v>
      </c>
      <c r="E59" s="42">
        <v>0</v>
      </c>
      <c r="F59" s="42">
        <v>0</v>
      </c>
      <c r="G59" s="51">
        <v>0</v>
      </c>
    </row>
    <row r="60" spans="1:7" x14ac:dyDescent="0.25">
      <c r="A60" s="29"/>
      <c r="B60" s="22" t="s">
        <v>110</v>
      </c>
      <c r="C60" s="33" t="s">
        <v>111</v>
      </c>
      <c r="D60" s="24">
        <v>46660.19078022</v>
      </c>
      <c r="E60" s="24">
        <v>157.91796481</v>
      </c>
      <c r="F60" s="24">
        <v>46502.272815409997</v>
      </c>
      <c r="G60" s="25">
        <v>45460.777538319999</v>
      </c>
    </row>
    <row r="61" spans="1:7" x14ac:dyDescent="0.25">
      <c r="A61" s="29"/>
      <c r="B61" s="22" t="s">
        <v>112</v>
      </c>
      <c r="C61" s="33" t="s">
        <v>113</v>
      </c>
      <c r="D61" s="24">
        <v>207.08106971000001</v>
      </c>
      <c r="E61" s="42">
        <v>0</v>
      </c>
      <c r="F61" s="24">
        <v>207.08106971000001</v>
      </c>
      <c r="G61" s="25">
        <v>85.841404729999994</v>
      </c>
    </row>
    <row r="62" spans="1:7" x14ac:dyDescent="0.25">
      <c r="A62" s="29"/>
      <c r="B62" s="22" t="s">
        <v>114</v>
      </c>
      <c r="C62" s="33" t="s">
        <v>115</v>
      </c>
      <c r="D62" s="24">
        <v>849.41414993000001</v>
      </c>
      <c r="E62" s="24">
        <v>0.15751699999999999</v>
      </c>
      <c r="F62" s="24">
        <v>849.25663293000002</v>
      </c>
      <c r="G62" s="25">
        <v>835.52858716000003</v>
      </c>
    </row>
    <row r="63" spans="1:7" x14ac:dyDescent="0.25">
      <c r="A63" s="19" t="s">
        <v>116</v>
      </c>
      <c r="B63" s="20"/>
      <c r="C63" s="62" t="s">
        <v>117</v>
      </c>
      <c r="D63" s="14">
        <f t="shared" ref="D63:G63" si="10">SUM(D64:D97)</f>
        <v>1087954.3515925799</v>
      </c>
      <c r="E63" s="14">
        <f t="shared" si="10"/>
        <v>142053.58577564004</v>
      </c>
      <c r="F63" s="14">
        <f t="shared" si="10"/>
        <v>945900.76581694023</v>
      </c>
      <c r="G63" s="15">
        <f t="shared" si="10"/>
        <v>912492.48954312014</v>
      </c>
    </row>
    <row r="64" spans="1:7" x14ac:dyDescent="0.25">
      <c r="A64" s="29"/>
      <c r="B64" s="22" t="s">
        <v>118</v>
      </c>
      <c r="C64" s="49" t="s">
        <v>119</v>
      </c>
      <c r="D64" s="24">
        <v>102368.81621568</v>
      </c>
      <c r="E64" s="24">
        <v>16233.986744850001</v>
      </c>
      <c r="F64" s="24">
        <v>86134.829470829995</v>
      </c>
      <c r="G64" s="25">
        <v>114868.4376379</v>
      </c>
    </row>
    <row r="65" spans="1:7" x14ac:dyDescent="0.25">
      <c r="A65" s="29"/>
      <c r="B65" s="22" t="s">
        <v>120</v>
      </c>
      <c r="C65" s="33" t="s">
        <v>121</v>
      </c>
      <c r="D65" s="24">
        <v>251.45305309</v>
      </c>
      <c r="E65" s="24">
        <v>1.58543385</v>
      </c>
      <c r="F65" s="24">
        <v>249.86761924000001</v>
      </c>
      <c r="G65" s="25">
        <v>2895.5531415700002</v>
      </c>
    </row>
    <row r="66" spans="1:7" x14ac:dyDescent="0.25">
      <c r="A66" s="29"/>
      <c r="B66" s="22" t="s">
        <v>122</v>
      </c>
      <c r="C66" s="33" t="s">
        <v>123</v>
      </c>
      <c r="D66" s="42">
        <v>0</v>
      </c>
      <c r="E66" s="42">
        <v>0</v>
      </c>
      <c r="F66" s="42">
        <v>0</v>
      </c>
      <c r="G66" s="51">
        <v>0</v>
      </c>
    </row>
    <row r="67" spans="1:7" x14ac:dyDescent="0.25">
      <c r="A67" s="29"/>
      <c r="B67" s="22" t="s">
        <v>124</v>
      </c>
      <c r="C67" s="33" t="s">
        <v>125</v>
      </c>
      <c r="D67" s="24">
        <v>23342.56513594</v>
      </c>
      <c r="E67" s="24">
        <v>256.96938075000003</v>
      </c>
      <c r="F67" s="24">
        <v>23085.595755189999</v>
      </c>
      <c r="G67" s="25">
        <v>11542.30626757</v>
      </c>
    </row>
    <row r="68" spans="1:7" x14ac:dyDescent="0.25">
      <c r="A68" s="29"/>
      <c r="B68" s="22" t="s">
        <v>126</v>
      </c>
      <c r="C68" s="33" t="s">
        <v>127</v>
      </c>
      <c r="D68" s="24">
        <v>26873.0672237</v>
      </c>
      <c r="E68" s="24">
        <v>16975.00929265</v>
      </c>
      <c r="F68" s="24">
        <v>9898.0579310499998</v>
      </c>
      <c r="G68" s="25">
        <v>6235.6843532299999</v>
      </c>
    </row>
    <row r="69" spans="1:7" x14ac:dyDescent="0.25">
      <c r="A69" s="29"/>
      <c r="B69" s="22" t="s">
        <v>128</v>
      </c>
      <c r="C69" s="33" t="s">
        <v>129</v>
      </c>
      <c r="D69" s="24">
        <v>297.11872402</v>
      </c>
      <c r="E69" s="24">
        <v>1.0110860699999999</v>
      </c>
      <c r="F69" s="24">
        <v>296.10763795000003</v>
      </c>
      <c r="G69" s="25">
        <v>188.06401134000001</v>
      </c>
    </row>
    <row r="70" spans="1:7" x14ac:dyDescent="0.25">
      <c r="A70" s="29"/>
      <c r="B70" s="22" t="s">
        <v>130</v>
      </c>
      <c r="C70" s="33" t="s">
        <v>131</v>
      </c>
      <c r="D70" s="24">
        <v>579.65067634000002</v>
      </c>
      <c r="E70" s="24">
        <v>579.65067634000002</v>
      </c>
      <c r="F70" s="42">
        <v>0</v>
      </c>
      <c r="G70" s="51">
        <v>0</v>
      </c>
    </row>
    <row r="71" spans="1:7" x14ac:dyDescent="0.25">
      <c r="A71" s="63"/>
      <c r="B71" s="22" t="s">
        <v>132</v>
      </c>
      <c r="C71" s="33" t="s">
        <v>133</v>
      </c>
      <c r="D71" s="24">
        <v>642.46458313000005</v>
      </c>
      <c r="E71" s="42">
        <v>0</v>
      </c>
      <c r="F71" s="24">
        <v>642.46458313000005</v>
      </c>
      <c r="G71" s="25">
        <v>567.04739175999998</v>
      </c>
    </row>
    <row r="72" spans="1:7" x14ac:dyDescent="0.25">
      <c r="A72" s="63"/>
      <c r="B72" s="22" t="s">
        <v>134</v>
      </c>
      <c r="C72" s="33" t="s">
        <v>135</v>
      </c>
      <c r="D72" s="24">
        <v>772.17720652000003</v>
      </c>
      <c r="E72" s="24">
        <v>8.1333713700000008</v>
      </c>
      <c r="F72" s="24">
        <v>764.04383514999995</v>
      </c>
      <c r="G72" s="25">
        <v>706.42249072000004</v>
      </c>
    </row>
    <row r="73" spans="1:7" ht="39" x14ac:dyDescent="0.25">
      <c r="A73" s="63"/>
      <c r="B73" s="22" t="s">
        <v>136</v>
      </c>
      <c r="C73" s="64" t="s">
        <v>137</v>
      </c>
      <c r="D73" s="42">
        <v>0</v>
      </c>
      <c r="E73" s="42">
        <v>0</v>
      </c>
      <c r="F73" s="42">
        <v>0</v>
      </c>
      <c r="G73" s="51">
        <v>0</v>
      </c>
    </row>
    <row r="74" spans="1:7" ht="26.25" x14ac:dyDescent="0.25">
      <c r="A74" s="63"/>
      <c r="B74" s="22" t="s">
        <v>138</v>
      </c>
      <c r="C74" s="65" t="s">
        <v>139</v>
      </c>
      <c r="D74" s="42">
        <v>0</v>
      </c>
      <c r="E74" s="42">
        <v>0</v>
      </c>
      <c r="F74" s="42">
        <v>0</v>
      </c>
      <c r="G74" s="51">
        <v>0</v>
      </c>
    </row>
    <row r="75" spans="1:7" ht="26.25" x14ac:dyDescent="0.25">
      <c r="A75" s="63"/>
      <c r="B75" s="22" t="s">
        <v>140</v>
      </c>
      <c r="C75" s="65" t="s">
        <v>141</v>
      </c>
      <c r="D75" s="24">
        <v>5.9749999999999998E-2</v>
      </c>
      <c r="E75" s="42">
        <v>0</v>
      </c>
      <c r="F75" s="24">
        <v>5.9749999999999998E-2</v>
      </c>
      <c r="G75" s="25">
        <v>3.7962000000000003E-2</v>
      </c>
    </row>
    <row r="76" spans="1:7" x14ac:dyDescent="0.25">
      <c r="A76" s="29"/>
      <c r="B76" s="22" t="s">
        <v>142</v>
      </c>
      <c r="C76" s="33" t="s">
        <v>143</v>
      </c>
      <c r="D76" s="42">
        <v>0</v>
      </c>
      <c r="E76" s="42">
        <v>0</v>
      </c>
      <c r="F76" s="42">
        <v>0</v>
      </c>
      <c r="G76" s="51">
        <v>0</v>
      </c>
    </row>
    <row r="77" spans="1:7" x14ac:dyDescent="0.25">
      <c r="A77" s="29"/>
      <c r="B77" s="22" t="s">
        <v>144</v>
      </c>
      <c r="C77" s="33" t="s">
        <v>145</v>
      </c>
      <c r="D77" s="42">
        <v>0</v>
      </c>
      <c r="E77" s="42">
        <v>0</v>
      </c>
      <c r="F77" s="42">
        <v>0</v>
      </c>
      <c r="G77" s="51">
        <v>0</v>
      </c>
    </row>
    <row r="78" spans="1:7" x14ac:dyDescent="0.25">
      <c r="A78" s="26"/>
      <c r="B78" s="22" t="s">
        <v>146</v>
      </c>
      <c r="C78" s="33" t="s">
        <v>147</v>
      </c>
      <c r="D78" s="42">
        <v>0</v>
      </c>
      <c r="E78" s="42">
        <v>0</v>
      </c>
      <c r="F78" s="42">
        <v>0</v>
      </c>
      <c r="G78" s="51">
        <v>0</v>
      </c>
    </row>
    <row r="79" spans="1:7" x14ac:dyDescent="0.25">
      <c r="A79" s="26"/>
      <c r="B79" s="22" t="s">
        <v>148</v>
      </c>
      <c r="C79" s="33" t="s">
        <v>149</v>
      </c>
      <c r="D79" s="24">
        <v>19048.01604201</v>
      </c>
      <c r="E79" s="24">
        <v>0.40200000000000002</v>
      </c>
      <c r="F79" s="24">
        <v>19047.614042009998</v>
      </c>
      <c r="G79" s="25">
        <v>13832.843038159999</v>
      </c>
    </row>
    <row r="80" spans="1:7" x14ac:dyDescent="0.25">
      <c r="A80" s="26"/>
      <c r="B80" s="22" t="s">
        <v>150</v>
      </c>
      <c r="C80" s="33" t="s">
        <v>151</v>
      </c>
      <c r="D80" s="24">
        <v>1440.0683028599999</v>
      </c>
      <c r="E80" s="24">
        <v>2.38574171</v>
      </c>
      <c r="F80" s="24">
        <v>1437.6825611500001</v>
      </c>
      <c r="G80" s="25">
        <v>863.74975122000001</v>
      </c>
    </row>
    <row r="81" spans="1:7" x14ac:dyDescent="0.25">
      <c r="A81" s="26"/>
      <c r="B81" s="22" t="s">
        <v>152</v>
      </c>
      <c r="C81" s="33" t="s">
        <v>153</v>
      </c>
      <c r="D81" s="24">
        <v>4524.2601641700003</v>
      </c>
      <c r="E81" s="42">
        <v>0</v>
      </c>
      <c r="F81" s="24">
        <v>4524.2601641700003</v>
      </c>
      <c r="G81" s="25">
        <v>3413.8726921299999</v>
      </c>
    </row>
    <row r="82" spans="1:7" ht="51.75" x14ac:dyDescent="0.25">
      <c r="A82" s="21"/>
      <c r="B82" s="22" t="s">
        <v>154</v>
      </c>
      <c r="C82" s="66" t="s">
        <v>155</v>
      </c>
      <c r="D82" s="24">
        <v>77048.248572929995</v>
      </c>
      <c r="E82" s="24">
        <v>49113.739027210002</v>
      </c>
      <c r="F82" s="24">
        <v>27934.50954572</v>
      </c>
      <c r="G82" s="25">
        <v>10920.59553078</v>
      </c>
    </row>
    <row r="83" spans="1:7" ht="51.75" x14ac:dyDescent="0.25">
      <c r="A83" s="21"/>
      <c r="B83" s="22" t="s">
        <v>156</v>
      </c>
      <c r="C83" s="67" t="s">
        <v>157</v>
      </c>
      <c r="D83" s="42">
        <v>0</v>
      </c>
      <c r="E83" s="42">
        <v>0</v>
      </c>
      <c r="F83" s="42">
        <v>0</v>
      </c>
      <c r="G83" s="51">
        <v>0</v>
      </c>
    </row>
    <row r="84" spans="1:7" ht="90" x14ac:dyDescent="0.25">
      <c r="A84" s="21"/>
      <c r="B84" s="22" t="s">
        <v>158</v>
      </c>
      <c r="C84" s="65" t="s">
        <v>159</v>
      </c>
      <c r="D84" s="24">
        <v>2363.8985041000001</v>
      </c>
      <c r="E84" s="42">
        <v>0</v>
      </c>
      <c r="F84" s="24">
        <v>2363.8985041000001</v>
      </c>
      <c r="G84" s="25">
        <v>1634.73469077</v>
      </c>
    </row>
    <row r="85" spans="1:7" ht="64.5" x14ac:dyDescent="0.25">
      <c r="A85" s="21"/>
      <c r="B85" s="22" t="s">
        <v>160</v>
      </c>
      <c r="C85" s="68" t="s">
        <v>161</v>
      </c>
      <c r="D85" s="30">
        <v>185.19118548</v>
      </c>
      <c r="E85" s="42">
        <v>0</v>
      </c>
      <c r="F85" s="30">
        <v>185.19118548</v>
      </c>
      <c r="G85" s="69">
        <v>87.918169000000006</v>
      </c>
    </row>
    <row r="86" spans="1:7" x14ac:dyDescent="0.25">
      <c r="A86" s="26"/>
      <c r="B86" s="22" t="s">
        <v>162</v>
      </c>
      <c r="C86" s="33" t="s">
        <v>163</v>
      </c>
      <c r="D86" s="24">
        <v>14.786706280000001</v>
      </c>
      <c r="E86" s="24">
        <v>14.786706280000001</v>
      </c>
      <c r="F86" s="42">
        <v>0</v>
      </c>
      <c r="G86" s="51">
        <v>0</v>
      </c>
    </row>
    <row r="87" spans="1:7" x14ac:dyDescent="0.25">
      <c r="A87" s="26"/>
      <c r="B87" s="22" t="s">
        <v>164</v>
      </c>
      <c r="C87" s="33" t="s">
        <v>165</v>
      </c>
      <c r="D87" s="24">
        <v>105530.4155284</v>
      </c>
      <c r="E87" s="42">
        <v>0</v>
      </c>
      <c r="F87" s="24">
        <v>105530.4155284</v>
      </c>
      <c r="G87" s="25">
        <v>267100.24389216001</v>
      </c>
    </row>
    <row r="88" spans="1:7" x14ac:dyDescent="0.25">
      <c r="A88" s="26"/>
      <c r="B88" s="31" t="s">
        <v>166</v>
      </c>
      <c r="C88" s="70" t="s">
        <v>167</v>
      </c>
      <c r="D88" s="24">
        <v>251822.37406460001</v>
      </c>
      <c r="E88" s="24">
        <v>3.96800453</v>
      </c>
      <c r="F88" s="24">
        <v>251818.40606007</v>
      </c>
      <c r="G88" s="25">
        <v>73574.188889750003</v>
      </c>
    </row>
    <row r="89" spans="1:7" x14ac:dyDescent="0.25">
      <c r="A89" s="26"/>
      <c r="B89" s="31" t="s">
        <v>168</v>
      </c>
      <c r="C89" s="33" t="s">
        <v>169</v>
      </c>
      <c r="D89" s="24">
        <v>0.80194891999999995</v>
      </c>
      <c r="E89" s="42">
        <v>0</v>
      </c>
      <c r="F89" s="24">
        <v>0.80194891999999995</v>
      </c>
      <c r="G89" s="25">
        <v>1.53917437</v>
      </c>
    </row>
    <row r="90" spans="1:7" x14ac:dyDescent="0.25">
      <c r="A90" s="26"/>
      <c r="B90" s="31" t="s">
        <v>170</v>
      </c>
      <c r="C90" s="33" t="s">
        <v>171</v>
      </c>
      <c r="D90" s="42">
        <v>5.0000000000000001E-3</v>
      </c>
      <c r="E90" s="42">
        <v>0</v>
      </c>
      <c r="F90" s="42">
        <v>5.0000000000000001E-3</v>
      </c>
      <c r="G90" s="51">
        <v>0</v>
      </c>
    </row>
    <row r="91" spans="1:7" ht="77.25" x14ac:dyDescent="0.25">
      <c r="A91" s="26"/>
      <c r="B91" s="31" t="s">
        <v>172</v>
      </c>
      <c r="C91" s="48" t="s">
        <v>173</v>
      </c>
      <c r="D91" s="24">
        <v>109666.99366822001</v>
      </c>
      <c r="E91" s="42">
        <v>0</v>
      </c>
      <c r="F91" s="24">
        <v>109666.99366822001</v>
      </c>
      <c r="G91" s="25">
        <v>98168.004283460003</v>
      </c>
    </row>
    <row r="92" spans="1:7" ht="64.5" x14ac:dyDescent="0.25">
      <c r="A92" s="26"/>
      <c r="B92" s="31" t="s">
        <v>174</v>
      </c>
      <c r="C92" s="71" t="s">
        <v>175</v>
      </c>
      <c r="D92" s="24">
        <v>20.168862390000001</v>
      </c>
      <c r="E92" s="42">
        <v>0</v>
      </c>
      <c r="F92" s="24">
        <v>20.168862390000001</v>
      </c>
      <c r="G92" s="25">
        <v>46.964482820000001</v>
      </c>
    </row>
    <row r="93" spans="1:7" x14ac:dyDescent="0.25">
      <c r="A93" s="26"/>
      <c r="B93" s="31" t="s">
        <v>176</v>
      </c>
      <c r="C93" s="33" t="s">
        <v>177</v>
      </c>
      <c r="D93" s="24">
        <v>30390.446755969999</v>
      </c>
      <c r="E93" s="42">
        <v>0</v>
      </c>
      <c r="F93" s="24">
        <v>30390.446755969999</v>
      </c>
      <c r="G93" s="25">
        <v>7556.4304382299997</v>
      </c>
    </row>
    <row r="94" spans="1:7" x14ac:dyDescent="0.25">
      <c r="A94" s="26"/>
      <c r="B94" s="31" t="s">
        <v>178</v>
      </c>
      <c r="C94" s="33" t="s">
        <v>179</v>
      </c>
      <c r="D94" s="24">
        <v>11297.225708440001</v>
      </c>
      <c r="E94" s="24">
        <v>3.00118E-3</v>
      </c>
      <c r="F94" s="24">
        <v>11297.22270726</v>
      </c>
      <c r="G94" s="25">
        <v>8679.8078361999997</v>
      </c>
    </row>
    <row r="95" spans="1:7" x14ac:dyDescent="0.25">
      <c r="A95" s="26"/>
      <c r="B95" s="31" t="s">
        <v>180</v>
      </c>
      <c r="C95" s="28" t="s">
        <v>181</v>
      </c>
      <c r="D95" s="24">
        <v>155372.83920789999</v>
      </c>
      <c r="E95" s="24">
        <v>755.32609086000002</v>
      </c>
      <c r="F95" s="24">
        <v>154617.51311704001</v>
      </c>
      <c r="G95" s="25">
        <v>137220.82135083</v>
      </c>
    </row>
    <row r="96" spans="1:7" x14ac:dyDescent="0.25">
      <c r="A96" s="26"/>
      <c r="B96" s="31" t="s">
        <v>182</v>
      </c>
      <c r="C96" s="33" t="s">
        <v>183</v>
      </c>
      <c r="D96" s="24">
        <v>80498.39484881</v>
      </c>
      <c r="E96" s="24">
        <v>11229.55173422</v>
      </c>
      <c r="F96" s="24">
        <v>69268.843114589996</v>
      </c>
      <c r="G96" s="25">
        <v>119043.20978369001</v>
      </c>
    </row>
    <row r="97" spans="1:7" x14ac:dyDescent="0.25">
      <c r="A97" s="43"/>
      <c r="B97" s="38" t="s">
        <v>184</v>
      </c>
      <c r="C97" s="39" t="s">
        <v>185</v>
      </c>
      <c r="D97" s="24">
        <v>83602.843952680007</v>
      </c>
      <c r="E97" s="24">
        <v>46877.077483770001</v>
      </c>
      <c r="F97" s="24">
        <v>36725.766468909998</v>
      </c>
      <c r="G97" s="25">
        <v>33344.012283459997</v>
      </c>
    </row>
    <row r="98" spans="1:7" ht="38.25" x14ac:dyDescent="0.25">
      <c r="A98" s="19" t="s">
        <v>186</v>
      </c>
      <c r="B98" s="20"/>
      <c r="C98" s="72" t="s">
        <v>187</v>
      </c>
      <c r="D98" s="14">
        <f t="shared" ref="D98:G98" si="11">SUM(D99:D117)</f>
        <v>1070273.9665078998</v>
      </c>
      <c r="E98" s="14">
        <f t="shared" si="11"/>
        <v>16.925840529999999</v>
      </c>
      <c r="F98" s="14">
        <f t="shared" si="11"/>
        <v>1070257.04066737</v>
      </c>
      <c r="G98" s="15">
        <f t="shared" si="11"/>
        <v>1020173.6985943099</v>
      </c>
    </row>
    <row r="99" spans="1:7" x14ac:dyDescent="0.25">
      <c r="A99" s="43"/>
      <c r="B99" s="38" t="s">
        <v>188</v>
      </c>
      <c r="C99" s="39" t="s">
        <v>189</v>
      </c>
      <c r="D99" s="24">
        <v>4430.83962978</v>
      </c>
      <c r="E99" s="24">
        <v>0.03</v>
      </c>
      <c r="F99" s="24">
        <v>4430.8096297800003</v>
      </c>
      <c r="G99" s="25">
        <v>3262.4608923800001</v>
      </c>
    </row>
    <row r="100" spans="1:7" x14ac:dyDescent="0.25">
      <c r="A100" s="43"/>
      <c r="B100" s="38" t="s">
        <v>190</v>
      </c>
      <c r="C100" s="39" t="s">
        <v>191</v>
      </c>
      <c r="D100" s="24">
        <v>12741.114118650001</v>
      </c>
      <c r="E100" s="42">
        <v>0</v>
      </c>
      <c r="F100" s="24">
        <v>12741.114118650001</v>
      </c>
      <c r="G100" s="25">
        <v>15550.483013970001</v>
      </c>
    </row>
    <row r="101" spans="1:7" x14ac:dyDescent="0.25">
      <c r="A101" s="46"/>
      <c r="B101" s="38" t="s">
        <v>192</v>
      </c>
      <c r="C101" s="39" t="s">
        <v>193</v>
      </c>
      <c r="D101" s="24">
        <v>4976.8632213600004</v>
      </c>
      <c r="E101" s="42">
        <v>0</v>
      </c>
      <c r="F101" s="24">
        <v>4976.8632213600004</v>
      </c>
      <c r="G101" s="25">
        <v>5458.6566787800002</v>
      </c>
    </row>
    <row r="102" spans="1:7" x14ac:dyDescent="0.25">
      <c r="A102" s="43"/>
      <c r="B102" s="38" t="s">
        <v>194</v>
      </c>
      <c r="C102" s="39" t="s">
        <v>195</v>
      </c>
      <c r="D102" s="24">
        <v>80100.978316680004</v>
      </c>
      <c r="E102" s="24">
        <v>14.33300678</v>
      </c>
      <c r="F102" s="24">
        <v>80086.645309900006</v>
      </c>
      <c r="G102" s="25">
        <v>87907.036210699996</v>
      </c>
    </row>
    <row r="103" spans="1:7" x14ac:dyDescent="0.25">
      <c r="A103" s="43"/>
      <c r="B103" s="38" t="s">
        <v>196</v>
      </c>
      <c r="C103" s="39" t="s">
        <v>197</v>
      </c>
      <c r="D103" s="24">
        <v>102929.86537648</v>
      </c>
      <c r="E103" s="42">
        <v>0</v>
      </c>
      <c r="F103" s="24">
        <v>102929.86537648</v>
      </c>
      <c r="G103" s="25">
        <v>118282.87383163</v>
      </c>
    </row>
    <row r="104" spans="1:7" x14ac:dyDescent="0.25">
      <c r="A104" s="43"/>
      <c r="B104" s="38" t="s">
        <v>198</v>
      </c>
      <c r="C104" s="70" t="s">
        <v>199</v>
      </c>
      <c r="D104" s="24">
        <v>11223.15309123</v>
      </c>
      <c r="E104" s="42">
        <v>0</v>
      </c>
      <c r="F104" s="24">
        <v>11223.15309123</v>
      </c>
      <c r="G104" s="25">
        <v>45064.3463309</v>
      </c>
    </row>
    <row r="105" spans="1:7" x14ac:dyDescent="0.25">
      <c r="A105" s="73"/>
      <c r="B105" s="74" t="s">
        <v>200</v>
      </c>
      <c r="C105" s="70" t="s">
        <v>201</v>
      </c>
      <c r="D105" s="42">
        <v>0</v>
      </c>
      <c r="E105" s="42">
        <v>0</v>
      </c>
      <c r="F105" s="42">
        <v>0</v>
      </c>
      <c r="G105" s="51">
        <v>0</v>
      </c>
    </row>
    <row r="106" spans="1:7" x14ac:dyDescent="0.25">
      <c r="A106" s="43"/>
      <c r="B106" s="74" t="s">
        <v>202</v>
      </c>
      <c r="C106" s="70" t="s">
        <v>203</v>
      </c>
      <c r="D106" s="24">
        <v>27338.153171760001</v>
      </c>
      <c r="E106" s="42">
        <v>0</v>
      </c>
      <c r="F106" s="24">
        <v>27338.153171760001</v>
      </c>
      <c r="G106" s="25">
        <v>27302.464236340002</v>
      </c>
    </row>
    <row r="107" spans="1:7" x14ac:dyDescent="0.25">
      <c r="A107" s="43"/>
      <c r="B107" s="74" t="s">
        <v>204</v>
      </c>
      <c r="C107" s="39" t="s">
        <v>205</v>
      </c>
      <c r="D107" s="24">
        <v>313684.22376949998</v>
      </c>
      <c r="E107" s="24">
        <v>2.5628337499999998</v>
      </c>
      <c r="F107" s="24">
        <v>313681.66093575</v>
      </c>
      <c r="G107" s="25">
        <v>290626.87824517</v>
      </c>
    </row>
    <row r="108" spans="1:7" x14ac:dyDescent="0.25">
      <c r="A108" s="43"/>
      <c r="B108" s="74" t="s">
        <v>206</v>
      </c>
      <c r="C108" s="39" t="s">
        <v>207</v>
      </c>
      <c r="D108" s="24">
        <v>4727.4559314999997</v>
      </c>
      <c r="E108" s="42">
        <v>0</v>
      </c>
      <c r="F108" s="24">
        <v>4727.4559314999997</v>
      </c>
      <c r="G108" s="25">
        <v>5278.7389689700003</v>
      </c>
    </row>
    <row r="109" spans="1:7" x14ac:dyDescent="0.25">
      <c r="A109" s="43"/>
      <c r="B109" s="74" t="s">
        <v>208</v>
      </c>
      <c r="C109" s="39" t="s">
        <v>209</v>
      </c>
      <c r="D109" s="24">
        <v>307235.37831761001</v>
      </c>
      <c r="E109" s="42">
        <v>0</v>
      </c>
      <c r="F109" s="24">
        <v>307235.37831761001</v>
      </c>
      <c r="G109" s="25">
        <v>259449.91965778999</v>
      </c>
    </row>
    <row r="110" spans="1:7" x14ac:dyDescent="0.25">
      <c r="A110" s="43"/>
      <c r="B110" s="74" t="s">
        <v>210</v>
      </c>
      <c r="C110" s="39" t="s">
        <v>211</v>
      </c>
      <c r="D110" s="24">
        <v>34186.691110740001</v>
      </c>
      <c r="E110" s="42">
        <v>0</v>
      </c>
      <c r="F110" s="24">
        <v>34186.691110740001</v>
      </c>
      <c r="G110" s="25">
        <v>25141.02998186</v>
      </c>
    </row>
    <row r="111" spans="1:7" ht="51.75" x14ac:dyDescent="0.25">
      <c r="A111" s="43"/>
      <c r="B111" s="74" t="s">
        <v>212</v>
      </c>
      <c r="C111" s="75" t="s">
        <v>213</v>
      </c>
      <c r="D111" s="24">
        <v>92730.225547599999</v>
      </c>
      <c r="E111" s="42">
        <v>0</v>
      </c>
      <c r="F111" s="24">
        <v>92730.225547599999</v>
      </c>
      <c r="G111" s="25">
        <v>69427.735619939995</v>
      </c>
    </row>
    <row r="112" spans="1:7" x14ac:dyDescent="0.25">
      <c r="A112" s="43"/>
      <c r="B112" s="74" t="s">
        <v>214</v>
      </c>
      <c r="C112" s="39" t="s">
        <v>215</v>
      </c>
      <c r="D112" s="24">
        <v>6351.6031047099996</v>
      </c>
      <c r="E112" s="42">
        <v>0</v>
      </c>
      <c r="F112" s="24">
        <v>6351.6031047099996</v>
      </c>
      <c r="G112" s="25">
        <v>4781.4786456399997</v>
      </c>
    </row>
    <row r="113" spans="1:7" x14ac:dyDescent="0.25">
      <c r="A113" s="43"/>
      <c r="B113" s="74" t="s">
        <v>216</v>
      </c>
      <c r="C113" s="75" t="s">
        <v>217</v>
      </c>
      <c r="D113" s="24">
        <v>385.73854346000002</v>
      </c>
      <c r="E113" s="42">
        <v>0</v>
      </c>
      <c r="F113" s="24">
        <v>385.73854346000002</v>
      </c>
      <c r="G113" s="25">
        <v>416.09757216999998</v>
      </c>
    </row>
    <row r="114" spans="1:7" x14ac:dyDescent="0.25">
      <c r="A114" s="43"/>
      <c r="B114" s="74" t="s">
        <v>218</v>
      </c>
      <c r="C114" s="76" t="s">
        <v>219</v>
      </c>
      <c r="D114" s="24">
        <v>2572.0899712700002</v>
      </c>
      <c r="E114" s="42">
        <v>0</v>
      </c>
      <c r="F114" s="24">
        <v>2572.0899712700002</v>
      </c>
      <c r="G114" s="25">
        <v>1606.4902728500001</v>
      </c>
    </row>
    <row r="115" spans="1:7" x14ac:dyDescent="0.25">
      <c r="A115" s="43"/>
      <c r="B115" s="74" t="s">
        <v>220</v>
      </c>
      <c r="C115" s="39" t="s">
        <v>221</v>
      </c>
      <c r="D115" s="24">
        <v>8263.9683273099999</v>
      </c>
      <c r="E115" s="42">
        <v>0</v>
      </c>
      <c r="F115" s="24">
        <v>8263.9683273099999</v>
      </c>
      <c r="G115" s="25">
        <v>3594.08178628</v>
      </c>
    </row>
    <row r="116" spans="1:7" x14ac:dyDescent="0.25">
      <c r="A116" s="43"/>
      <c r="B116" s="38" t="s">
        <v>222</v>
      </c>
      <c r="C116" s="76" t="s">
        <v>223</v>
      </c>
      <c r="D116" s="24">
        <v>55356.73295826</v>
      </c>
      <c r="E116" s="42">
        <v>0</v>
      </c>
      <c r="F116" s="24">
        <v>55356.73295826</v>
      </c>
      <c r="G116" s="25">
        <v>56981.985759939998</v>
      </c>
    </row>
    <row r="117" spans="1:7" ht="15.75" thickBot="1" x14ac:dyDescent="0.3">
      <c r="A117" s="77"/>
      <c r="B117" s="78" t="s">
        <v>224</v>
      </c>
      <c r="C117" s="79" t="s">
        <v>225</v>
      </c>
      <c r="D117" s="80">
        <v>1038.8920000000001</v>
      </c>
      <c r="E117" s="81">
        <v>0</v>
      </c>
      <c r="F117" s="80">
        <v>1038.8920000000001</v>
      </c>
      <c r="G117" s="82">
        <v>40.940888999999999</v>
      </c>
    </row>
    <row r="120" spans="1:7" ht="15.75" x14ac:dyDescent="0.25">
      <c r="A120" s="85" t="s">
        <v>227</v>
      </c>
      <c r="B120" s="85"/>
      <c r="C120" s="85"/>
      <c r="D120" s="85"/>
      <c r="E120" s="85"/>
    </row>
    <row r="121" spans="1:7" x14ac:dyDescent="0.25">
      <c r="A121" s="87" t="s">
        <v>228</v>
      </c>
      <c r="B121" s="87"/>
      <c r="C121" s="87"/>
      <c r="D121" s="87"/>
      <c r="E121" s="87"/>
    </row>
    <row r="122" spans="1:7" x14ac:dyDescent="0.25">
      <c r="A122" s="89" t="s">
        <v>229</v>
      </c>
      <c r="B122" s="89"/>
      <c r="C122" s="89"/>
      <c r="D122" s="89"/>
      <c r="E122" s="89"/>
    </row>
    <row r="123" spans="1:7" ht="15.75" thickBot="1" x14ac:dyDescent="0.3">
      <c r="A123" s="90"/>
      <c r="B123" s="90"/>
      <c r="C123" s="91"/>
      <c r="D123" s="92"/>
      <c r="E123" s="92"/>
    </row>
    <row r="124" spans="1:7" ht="40.5" x14ac:dyDescent="0.25">
      <c r="A124" s="93" t="s">
        <v>0</v>
      </c>
      <c r="B124" s="94"/>
      <c r="C124" s="95" t="s">
        <v>1</v>
      </c>
      <c r="D124" s="95" t="s">
        <v>230</v>
      </c>
      <c r="E124" s="96" t="s">
        <v>231</v>
      </c>
    </row>
    <row r="125" spans="1:7" x14ac:dyDescent="0.25">
      <c r="A125" s="97" t="s">
        <v>232</v>
      </c>
      <c r="B125" s="98"/>
      <c r="C125" s="99"/>
      <c r="D125" s="100">
        <f>D126+D160</f>
        <v>7503824.0005414616</v>
      </c>
      <c r="E125" s="101">
        <f>E126+E160</f>
        <v>7153030.4447486103</v>
      </c>
    </row>
    <row r="126" spans="1:7" x14ac:dyDescent="0.25">
      <c r="A126" s="102" t="s">
        <v>233</v>
      </c>
      <c r="B126" s="103"/>
      <c r="C126" s="104" t="s">
        <v>234</v>
      </c>
      <c r="D126" s="100">
        <f>D127+D137+D145+D150+D155</f>
        <v>2089315.2354048309</v>
      </c>
      <c r="E126" s="101">
        <f>E127+E137+E145+E150+E155</f>
        <v>2136864.2859470099</v>
      </c>
    </row>
    <row r="127" spans="1:7" x14ac:dyDescent="0.25">
      <c r="A127" s="105" t="s">
        <v>235</v>
      </c>
      <c r="B127" s="106"/>
      <c r="C127" s="74" t="s">
        <v>236</v>
      </c>
      <c r="D127" s="107">
        <f>SUM(D128:D136)</f>
        <v>1897672.15816027</v>
      </c>
      <c r="E127" s="108">
        <f>SUM(E128:E136)</f>
        <v>1799643.8215679897</v>
      </c>
    </row>
    <row r="128" spans="1:7" x14ac:dyDescent="0.25">
      <c r="A128" s="109"/>
      <c r="B128" s="110" t="s">
        <v>237</v>
      </c>
      <c r="C128" s="70" t="s">
        <v>238</v>
      </c>
      <c r="D128" s="30">
        <v>2016612.48218913</v>
      </c>
      <c r="E128" s="69">
        <v>1962134.0473001399</v>
      </c>
    </row>
    <row r="129" spans="1:5" x14ac:dyDescent="0.25">
      <c r="A129" s="109"/>
      <c r="B129" s="110" t="s">
        <v>239</v>
      </c>
      <c r="C129" s="111" t="s">
        <v>240</v>
      </c>
      <c r="D129" s="30">
        <v>94667.377550200006</v>
      </c>
      <c r="E129" s="69">
        <v>94952.763410490006</v>
      </c>
    </row>
    <row r="130" spans="1:5" x14ac:dyDescent="0.25">
      <c r="A130" s="109"/>
      <c r="B130" s="110" t="s">
        <v>241</v>
      </c>
      <c r="C130" s="111" t="s">
        <v>242</v>
      </c>
      <c r="D130" s="30">
        <v>418349.91520245001</v>
      </c>
      <c r="E130" s="69">
        <v>396645.80532758002</v>
      </c>
    </row>
    <row r="131" spans="1:5" x14ac:dyDescent="0.25">
      <c r="A131" s="109"/>
      <c r="B131" s="110" t="s">
        <v>243</v>
      </c>
      <c r="C131" s="111" t="s">
        <v>244</v>
      </c>
      <c r="D131" s="30">
        <v>-86.654576090000006</v>
      </c>
      <c r="E131" s="69">
        <v>-241.62702171000001</v>
      </c>
    </row>
    <row r="132" spans="1:5" x14ac:dyDescent="0.25">
      <c r="A132" s="109"/>
      <c r="B132" s="110" t="s">
        <v>245</v>
      </c>
      <c r="C132" s="111" t="s">
        <v>246</v>
      </c>
      <c r="D132" s="30">
        <v>-626309.64430136001</v>
      </c>
      <c r="E132" s="69">
        <v>-626695.67607003998</v>
      </c>
    </row>
    <row r="133" spans="1:5" x14ac:dyDescent="0.25">
      <c r="A133" s="109"/>
      <c r="B133" s="110" t="s">
        <v>247</v>
      </c>
      <c r="C133" s="111" t="s">
        <v>248</v>
      </c>
      <c r="D133" s="30">
        <v>18098.188463760001</v>
      </c>
      <c r="E133" s="69">
        <v>-3538.6908517299998</v>
      </c>
    </row>
    <row r="134" spans="1:5" x14ac:dyDescent="0.25">
      <c r="A134" s="109"/>
      <c r="B134" s="110" t="s">
        <v>249</v>
      </c>
      <c r="C134" s="111" t="s">
        <v>250</v>
      </c>
      <c r="D134" s="30">
        <v>-79153.315486050007</v>
      </c>
      <c r="E134" s="69">
        <v>-79268.015539579996</v>
      </c>
    </row>
    <row r="135" spans="1:5" x14ac:dyDescent="0.25">
      <c r="A135" s="112"/>
      <c r="B135" s="113" t="s">
        <v>251</v>
      </c>
      <c r="C135" s="114" t="s">
        <v>252</v>
      </c>
      <c r="D135" s="30">
        <v>58061.953118639998</v>
      </c>
      <c r="E135" s="69">
        <v>59440.151221159998</v>
      </c>
    </row>
    <row r="136" spans="1:5" x14ac:dyDescent="0.25">
      <c r="A136" s="112"/>
      <c r="B136" s="113" t="s">
        <v>253</v>
      </c>
      <c r="C136" s="114" t="s">
        <v>254</v>
      </c>
      <c r="D136" s="30">
        <v>-2568.14400041</v>
      </c>
      <c r="E136" s="69">
        <v>-3784.9362083199999</v>
      </c>
    </row>
    <row r="137" spans="1:5" x14ac:dyDescent="0.25">
      <c r="A137" s="105" t="s">
        <v>255</v>
      </c>
      <c r="B137" s="106"/>
      <c r="C137" s="74" t="s">
        <v>256</v>
      </c>
      <c r="D137" s="107">
        <f>SUM(D138:D144)</f>
        <v>175289.96435755002</v>
      </c>
      <c r="E137" s="108">
        <f>SUM(E138:E144)</f>
        <v>154939.40770684998</v>
      </c>
    </row>
    <row r="138" spans="1:5" x14ac:dyDescent="0.25">
      <c r="A138" s="109"/>
      <c r="B138" s="110" t="s">
        <v>257</v>
      </c>
      <c r="C138" s="111" t="s">
        <v>258</v>
      </c>
      <c r="D138" s="30">
        <v>3358.5951525599999</v>
      </c>
      <c r="E138" s="69">
        <v>3145.7689817400001</v>
      </c>
    </row>
    <row r="139" spans="1:5" x14ac:dyDescent="0.25">
      <c r="A139" s="109"/>
      <c r="B139" s="110" t="s">
        <v>259</v>
      </c>
      <c r="C139" s="111" t="s">
        <v>260</v>
      </c>
      <c r="D139" s="30">
        <v>6158.6774288200004</v>
      </c>
      <c r="E139" s="69">
        <v>6293.50713438</v>
      </c>
    </row>
    <row r="140" spans="1:5" x14ac:dyDescent="0.25">
      <c r="A140" s="109"/>
      <c r="B140" s="113" t="s">
        <v>261</v>
      </c>
      <c r="C140" s="111" t="s">
        <v>262</v>
      </c>
      <c r="D140" s="30">
        <v>27813.138066759999</v>
      </c>
      <c r="E140" s="69">
        <v>24355.567114900001</v>
      </c>
    </row>
    <row r="141" spans="1:5" x14ac:dyDescent="0.25">
      <c r="A141" s="109"/>
      <c r="B141" s="113" t="s">
        <v>263</v>
      </c>
      <c r="C141" s="111" t="s">
        <v>264</v>
      </c>
      <c r="D141" s="30">
        <v>30731.596975010001</v>
      </c>
      <c r="E141" s="69">
        <v>25096.783354169998</v>
      </c>
    </row>
    <row r="142" spans="1:5" x14ac:dyDescent="0.25">
      <c r="A142" s="109"/>
      <c r="B142" s="113" t="s">
        <v>265</v>
      </c>
      <c r="C142" s="70" t="s">
        <v>266</v>
      </c>
      <c r="D142" s="30">
        <v>40336.692178539997</v>
      </c>
      <c r="E142" s="69">
        <v>35544.84200448</v>
      </c>
    </row>
    <row r="143" spans="1:5" x14ac:dyDescent="0.25">
      <c r="A143" s="112"/>
      <c r="B143" s="113" t="s">
        <v>267</v>
      </c>
      <c r="C143" s="111" t="s">
        <v>268</v>
      </c>
      <c r="D143" s="30">
        <v>39961.857704790003</v>
      </c>
      <c r="E143" s="69">
        <v>30234.98215874</v>
      </c>
    </row>
    <row r="144" spans="1:5" x14ac:dyDescent="0.25">
      <c r="A144" s="112"/>
      <c r="B144" s="113" t="s">
        <v>269</v>
      </c>
      <c r="C144" s="114" t="s">
        <v>270</v>
      </c>
      <c r="D144" s="30">
        <v>26929.406851070002</v>
      </c>
      <c r="E144" s="69">
        <v>30267.956958440001</v>
      </c>
    </row>
    <row r="145" spans="1:5" x14ac:dyDescent="0.25">
      <c r="A145" s="105" t="s">
        <v>271</v>
      </c>
      <c r="B145" s="106"/>
      <c r="C145" s="115" t="s">
        <v>272</v>
      </c>
      <c r="D145" s="107">
        <f>SUM(D146:D149)</f>
        <v>-48503.923816729068</v>
      </c>
      <c r="E145" s="108">
        <f>SUM(E146:E149)</f>
        <v>110227.76504114001</v>
      </c>
    </row>
    <row r="146" spans="1:5" x14ac:dyDescent="0.25">
      <c r="A146" s="116"/>
      <c r="B146" s="31" t="s">
        <v>273</v>
      </c>
      <c r="C146" s="70" t="s">
        <v>274</v>
      </c>
      <c r="D146" s="30">
        <v>-4939.0569454300003</v>
      </c>
      <c r="E146" s="69">
        <v>-520.69222037999998</v>
      </c>
    </row>
    <row r="147" spans="1:5" x14ac:dyDescent="0.25">
      <c r="A147" s="117"/>
      <c r="B147" s="31" t="s">
        <v>275</v>
      </c>
      <c r="C147" s="118" t="s">
        <v>276</v>
      </c>
      <c r="D147" s="30">
        <v>-87125.825318560004</v>
      </c>
      <c r="E147" s="69">
        <v>-57142.989270760001</v>
      </c>
    </row>
    <row r="148" spans="1:5" x14ac:dyDescent="0.25">
      <c r="A148" s="116"/>
      <c r="B148" s="31" t="s">
        <v>277</v>
      </c>
      <c r="C148" s="118" t="s">
        <v>278</v>
      </c>
      <c r="D148" s="30">
        <v>41429.331297620003</v>
      </c>
      <c r="E148" s="69">
        <v>164907.20394241001</v>
      </c>
    </row>
    <row r="149" spans="1:5" x14ac:dyDescent="0.25">
      <c r="A149" s="116"/>
      <c r="B149" s="31" t="s">
        <v>279</v>
      </c>
      <c r="C149" s="118" t="s">
        <v>280</v>
      </c>
      <c r="D149" s="30">
        <v>2131.6271496409299</v>
      </c>
      <c r="E149" s="69">
        <v>2984.2425898699998</v>
      </c>
    </row>
    <row r="150" spans="1:5" x14ac:dyDescent="0.25">
      <c r="A150" s="105" t="s">
        <v>281</v>
      </c>
      <c r="B150" s="106"/>
      <c r="C150" s="119" t="s">
        <v>282</v>
      </c>
      <c r="D150" s="120">
        <f>SUM(D151:D154)</f>
        <v>-20727.780384260008</v>
      </c>
      <c r="E150" s="121">
        <f>SUM(E151:E154)</f>
        <v>-18632.591840529887</v>
      </c>
    </row>
    <row r="151" spans="1:5" x14ac:dyDescent="0.25">
      <c r="A151" s="122"/>
      <c r="B151" s="113" t="s">
        <v>283</v>
      </c>
      <c r="C151" s="111" t="s">
        <v>284</v>
      </c>
      <c r="D151" s="30">
        <v>-1913827.2331491001</v>
      </c>
      <c r="E151" s="69">
        <v>-1624143.96749998</v>
      </c>
    </row>
    <row r="152" spans="1:5" x14ac:dyDescent="0.25">
      <c r="A152" s="122"/>
      <c r="B152" s="113" t="s">
        <v>285</v>
      </c>
      <c r="C152" s="111" t="s">
        <v>286</v>
      </c>
      <c r="D152" s="30">
        <v>2200247.7675391301</v>
      </c>
      <c r="E152" s="69">
        <v>1982324.5889894301</v>
      </c>
    </row>
    <row r="153" spans="1:5" x14ac:dyDescent="0.25">
      <c r="A153" s="112"/>
      <c r="B153" s="113" t="s">
        <v>287</v>
      </c>
      <c r="C153" s="111" t="s">
        <v>288</v>
      </c>
      <c r="D153" s="30">
        <v>-288515.72293375997</v>
      </c>
      <c r="E153" s="69">
        <v>-360401.86851624999</v>
      </c>
    </row>
    <row r="154" spans="1:5" x14ac:dyDescent="0.25">
      <c r="A154" s="112"/>
      <c r="B154" s="113" t="s">
        <v>289</v>
      </c>
      <c r="C154" s="111" t="s">
        <v>290</v>
      </c>
      <c r="D154" s="30">
        <v>-18632.59184053</v>
      </c>
      <c r="E154" s="69">
        <v>-16411.34481373</v>
      </c>
    </row>
    <row r="155" spans="1:5" x14ac:dyDescent="0.25">
      <c r="A155" s="105" t="s">
        <v>291</v>
      </c>
      <c r="B155" s="106"/>
      <c r="C155" s="119" t="s">
        <v>292</v>
      </c>
      <c r="D155" s="100">
        <f>SUM(D156:D159)</f>
        <v>85584.817087999996</v>
      </c>
      <c r="E155" s="101">
        <f>SUM(E156:E159)</f>
        <v>90685.883471559995</v>
      </c>
    </row>
    <row r="156" spans="1:5" x14ac:dyDescent="0.25">
      <c r="A156" s="123"/>
      <c r="B156" s="31" t="s">
        <v>293</v>
      </c>
      <c r="C156" s="124" t="s">
        <v>294</v>
      </c>
      <c r="D156" s="30">
        <v>16046.98958578</v>
      </c>
      <c r="E156" s="69">
        <v>15275.66283557</v>
      </c>
    </row>
    <row r="157" spans="1:5" x14ac:dyDescent="0.25">
      <c r="A157" s="123"/>
      <c r="B157" s="31" t="s">
        <v>295</v>
      </c>
      <c r="C157" s="124" t="s">
        <v>296</v>
      </c>
      <c r="D157" s="30">
        <v>3459.7573354599999</v>
      </c>
      <c r="E157" s="69">
        <v>3444.1454120899998</v>
      </c>
    </row>
    <row r="158" spans="1:5" x14ac:dyDescent="0.25">
      <c r="A158" s="123"/>
      <c r="B158" s="31" t="s">
        <v>297</v>
      </c>
      <c r="C158" s="124" t="s">
        <v>298</v>
      </c>
      <c r="D158" s="30">
        <v>55976.83073768</v>
      </c>
      <c r="E158" s="69">
        <v>46145.841702060003</v>
      </c>
    </row>
    <row r="159" spans="1:5" ht="15.75" thickBot="1" x14ac:dyDescent="0.3">
      <c r="A159" s="125"/>
      <c r="B159" s="126" t="s">
        <v>299</v>
      </c>
      <c r="C159" s="127" t="s">
        <v>300</v>
      </c>
      <c r="D159" s="80">
        <v>10101.23942908</v>
      </c>
      <c r="E159" s="82">
        <v>25820.23352184</v>
      </c>
    </row>
    <row r="160" spans="1:5" x14ac:dyDescent="0.25">
      <c r="A160" s="128" t="s">
        <v>301</v>
      </c>
      <c r="B160" s="129"/>
      <c r="C160" s="130" t="s">
        <v>302</v>
      </c>
      <c r="D160" s="131">
        <f>D161+D164+D175</f>
        <v>5414508.7651366303</v>
      </c>
      <c r="E160" s="132">
        <f>E161+E164+E175</f>
        <v>5016166.1588016003</v>
      </c>
    </row>
    <row r="161" spans="1:5" x14ac:dyDescent="0.25">
      <c r="A161" s="105" t="s">
        <v>303</v>
      </c>
      <c r="B161" s="106"/>
      <c r="C161" s="115" t="s">
        <v>304</v>
      </c>
      <c r="D161" s="107">
        <f>SUM(D162:D163)</f>
        <v>299934.16708784003</v>
      </c>
      <c r="E161" s="108">
        <f>SUM(E162:E163)</f>
        <v>285941.46089018002</v>
      </c>
    </row>
    <row r="162" spans="1:5" x14ac:dyDescent="0.25">
      <c r="A162" s="133"/>
      <c r="B162" s="134" t="s">
        <v>305</v>
      </c>
      <c r="C162" s="135" t="s">
        <v>306</v>
      </c>
      <c r="D162" s="30">
        <v>71825.218390070004</v>
      </c>
      <c r="E162" s="69">
        <v>76051.424601410006</v>
      </c>
    </row>
    <row r="163" spans="1:5" x14ac:dyDescent="0.25">
      <c r="A163" s="117"/>
      <c r="B163" s="31" t="s">
        <v>307</v>
      </c>
      <c r="C163" s="136" t="s">
        <v>308</v>
      </c>
      <c r="D163" s="30">
        <v>228108.94869777001</v>
      </c>
      <c r="E163" s="69">
        <v>209890.03628877</v>
      </c>
    </row>
    <row r="164" spans="1:5" x14ac:dyDescent="0.25">
      <c r="A164" s="105" t="s">
        <v>309</v>
      </c>
      <c r="B164" s="106"/>
      <c r="C164" s="115" t="s">
        <v>310</v>
      </c>
      <c r="D164" s="107">
        <f>SUM(D165:D174)</f>
        <v>3543181.7890556003</v>
      </c>
      <c r="E164" s="108">
        <f>SUM(E165:E174)</f>
        <v>3198040.8649831</v>
      </c>
    </row>
    <row r="165" spans="1:5" x14ac:dyDescent="0.25">
      <c r="A165" s="117"/>
      <c r="B165" s="31" t="s">
        <v>311</v>
      </c>
      <c r="C165" s="70" t="s">
        <v>312</v>
      </c>
      <c r="D165" s="30">
        <v>340363.13163391</v>
      </c>
      <c r="E165" s="69">
        <v>290460.65263452998</v>
      </c>
    </row>
    <row r="166" spans="1:5" x14ac:dyDescent="0.25">
      <c r="A166" s="117"/>
      <c r="B166" s="31" t="s">
        <v>313</v>
      </c>
      <c r="C166" s="136" t="s">
        <v>314</v>
      </c>
      <c r="D166" s="30">
        <v>434.01658708999997</v>
      </c>
      <c r="E166" s="69">
        <v>339.94408060000001</v>
      </c>
    </row>
    <row r="167" spans="1:5" x14ac:dyDescent="0.25">
      <c r="A167" s="117"/>
      <c r="B167" s="31" t="s">
        <v>315</v>
      </c>
      <c r="C167" s="136" t="s">
        <v>316</v>
      </c>
      <c r="D167" s="30">
        <v>3018756.0397780202</v>
      </c>
      <c r="E167" s="69">
        <v>2707318.6183609902</v>
      </c>
    </row>
    <row r="168" spans="1:5" x14ac:dyDescent="0.25">
      <c r="A168" s="117"/>
      <c r="B168" s="31" t="s">
        <v>317</v>
      </c>
      <c r="C168" s="136" t="s">
        <v>318</v>
      </c>
      <c r="D168" s="30">
        <v>3296.06463072</v>
      </c>
      <c r="E168" s="69">
        <v>3234.5735964</v>
      </c>
    </row>
    <row r="169" spans="1:5" x14ac:dyDescent="0.25">
      <c r="A169" s="117"/>
      <c r="B169" s="31" t="s">
        <v>319</v>
      </c>
      <c r="C169" s="136" t="s">
        <v>320</v>
      </c>
      <c r="D169" s="137">
        <v>1.0880966000000001</v>
      </c>
      <c r="E169" s="138">
        <v>1.2232966000000001</v>
      </c>
    </row>
    <row r="170" spans="1:5" x14ac:dyDescent="0.25">
      <c r="A170" s="117"/>
      <c r="B170" s="31" t="s">
        <v>321</v>
      </c>
      <c r="C170" s="136" t="s">
        <v>322</v>
      </c>
      <c r="D170" s="24">
        <v>212.4996735</v>
      </c>
      <c r="E170" s="25">
        <v>240.68121103999999</v>
      </c>
    </row>
    <row r="171" spans="1:5" x14ac:dyDescent="0.25">
      <c r="A171" s="117"/>
      <c r="B171" s="31" t="s">
        <v>323</v>
      </c>
      <c r="C171" s="136" t="s">
        <v>324</v>
      </c>
      <c r="D171" s="30">
        <v>90637.917468889995</v>
      </c>
      <c r="E171" s="69">
        <v>109993.20606863</v>
      </c>
    </row>
    <row r="172" spans="1:5" ht="51.75" x14ac:dyDescent="0.25">
      <c r="A172" s="117"/>
      <c r="B172" s="31" t="s">
        <v>325</v>
      </c>
      <c r="C172" s="71" t="s">
        <v>326</v>
      </c>
      <c r="D172" s="30">
        <v>60816.194754839998</v>
      </c>
      <c r="E172" s="69">
        <v>50112.701298630003</v>
      </c>
    </row>
    <row r="173" spans="1:5" ht="64.5" x14ac:dyDescent="0.25">
      <c r="A173" s="117"/>
      <c r="B173" s="31" t="s">
        <v>327</v>
      </c>
      <c r="C173" s="139" t="s">
        <v>89</v>
      </c>
      <c r="D173" s="30">
        <v>28664.836432029999</v>
      </c>
      <c r="E173" s="69">
        <v>36339.264435680001</v>
      </c>
    </row>
    <row r="174" spans="1:5" x14ac:dyDescent="0.25">
      <c r="A174" s="117"/>
      <c r="B174" s="31" t="s">
        <v>328</v>
      </c>
      <c r="C174" s="124" t="s">
        <v>329</v>
      </c>
      <c r="D174" s="30">
        <v>0</v>
      </c>
      <c r="E174" s="69">
        <v>0</v>
      </c>
    </row>
    <row r="175" spans="1:5" ht="25.5" x14ac:dyDescent="0.25">
      <c r="A175" s="105" t="s">
        <v>330</v>
      </c>
      <c r="B175" s="106"/>
      <c r="C175" s="140" t="s">
        <v>331</v>
      </c>
      <c r="D175" s="107">
        <f>SUM(D176:D214)</f>
        <v>1571392.8089931901</v>
      </c>
      <c r="E175" s="108">
        <f>SUM(E176:E214)</f>
        <v>1532183.8329283202</v>
      </c>
    </row>
    <row r="176" spans="1:5" ht="26.25" x14ac:dyDescent="0.25">
      <c r="A176" s="141"/>
      <c r="B176" s="31" t="s">
        <v>332</v>
      </c>
      <c r="C176" s="71" t="s">
        <v>333</v>
      </c>
      <c r="D176" s="30">
        <v>23297.472125870001</v>
      </c>
      <c r="E176" s="69">
        <v>164721.96236736001</v>
      </c>
    </row>
    <row r="177" spans="1:5" ht="77.25" x14ac:dyDescent="0.25">
      <c r="A177" s="117"/>
      <c r="B177" s="31" t="s">
        <v>334</v>
      </c>
      <c r="C177" s="71" t="s">
        <v>335</v>
      </c>
      <c r="D177" s="30">
        <v>0</v>
      </c>
      <c r="E177" s="69">
        <v>0</v>
      </c>
    </row>
    <row r="178" spans="1:5" x14ac:dyDescent="0.25">
      <c r="A178" s="117"/>
      <c r="B178" s="31" t="s">
        <v>336</v>
      </c>
      <c r="C178" s="70" t="s">
        <v>337</v>
      </c>
      <c r="D178" s="30">
        <v>45986.979407489998</v>
      </c>
      <c r="E178" s="69">
        <v>14607.63691784</v>
      </c>
    </row>
    <row r="179" spans="1:5" ht="39" x14ac:dyDescent="0.25">
      <c r="A179" s="117"/>
      <c r="B179" s="31" t="s">
        <v>338</v>
      </c>
      <c r="C179" s="71" t="s">
        <v>339</v>
      </c>
      <c r="D179" s="30">
        <v>74.014478690000004</v>
      </c>
      <c r="E179" s="69">
        <v>5.5501941600000002</v>
      </c>
    </row>
    <row r="180" spans="1:5" ht="26.25" x14ac:dyDescent="0.25">
      <c r="A180" s="117"/>
      <c r="B180" s="31" t="s">
        <v>340</v>
      </c>
      <c r="C180" s="71" t="s">
        <v>341</v>
      </c>
      <c r="D180" s="30">
        <v>97247.520943950003</v>
      </c>
      <c r="E180" s="69">
        <v>124694.12733884</v>
      </c>
    </row>
    <row r="181" spans="1:5" ht="26.25" x14ac:dyDescent="0.25">
      <c r="A181" s="117"/>
      <c r="B181" s="31" t="s">
        <v>342</v>
      </c>
      <c r="C181" s="71" t="s">
        <v>343</v>
      </c>
      <c r="D181" s="30">
        <v>830.8934385</v>
      </c>
      <c r="E181" s="69">
        <v>1644.881259</v>
      </c>
    </row>
    <row r="182" spans="1:5" x14ac:dyDescent="0.25">
      <c r="A182" s="117"/>
      <c r="B182" s="31" t="s">
        <v>344</v>
      </c>
      <c r="C182" s="70" t="s">
        <v>345</v>
      </c>
      <c r="D182" s="30">
        <v>52075.240200350003</v>
      </c>
      <c r="E182" s="69">
        <v>44776.15849781</v>
      </c>
    </row>
    <row r="183" spans="1:5" x14ac:dyDescent="0.25">
      <c r="A183" s="117"/>
      <c r="B183" s="31" t="s">
        <v>346</v>
      </c>
      <c r="C183" s="70" t="s">
        <v>347</v>
      </c>
      <c r="D183" s="30">
        <v>16651.479562929999</v>
      </c>
      <c r="E183" s="69">
        <v>15585.139588509999</v>
      </c>
    </row>
    <row r="184" spans="1:5" x14ac:dyDescent="0.25">
      <c r="A184" s="117"/>
      <c r="B184" s="31" t="s">
        <v>348</v>
      </c>
      <c r="C184" s="70" t="s">
        <v>349</v>
      </c>
      <c r="D184" s="30">
        <v>151.48679059</v>
      </c>
      <c r="E184" s="69">
        <v>105.8877013</v>
      </c>
    </row>
    <row r="185" spans="1:5" x14ac:dyDescent="0.25">
      <c r="A185" s="117"/>
      <c r="B185" s="31" t="s">
        <v>350</v>
      </c>
      <c r="C185" s="70" t="s">
        <v>351</v>
      </c>
      <c r="D185" s="30">
        <v>40659.382162729999</v>
      </c>
      <c r="E185" s="69">
        <v>37791.53252044</v>
      </c>
    </row>
    <row r="186" spans="1:5" x14ac:dyDescent="0.25">
      <c r="A186" s="117"/>
      <c r="B186" s="31" t="s">
        <v>352</v>
      </c>
      <c r="C186" s="70" t="s">
        <v>353</v>
      </c>
      <c r="D186" s="30">
        <v>4736.8185035200004</v>
      </c>
      <c r="E186" s="69">
        <v>4456.9939744599997</v>
      </c>
    </row>
    <row r="187" spans="1:5" ht="39" x14ac:dyDescent="0.25">
      <c r="A187" s="117"/>
      <c r="B187" s="31" t="s">
        <v>354</v>
      </c>
      <c r="C187" s="68" t="s">
        <v>137</v>
      </c>
      <c r="D187" s="30">
        <v>0</v>
      </c>
      <c r="E187" s="69">
        <v>94.708447000000007</v>
      </c>
    </row>
    <row r="188" spans="1:5" x14ac:dyDescent="0.25">
      <c r="A188" s="117"/>
      <c r="B188" s="31" t="s">
        <v>355</v>
      </c>
      <c r="C188" s="70" t="s">
        <v>139</v>
      </c>
      <c r="D188" s="30">
        <v>0</v>
      </c>
      <c r="E188" s="69">
        <v>33.575716999999997</v>
      </c>
    </row>
    <row r="189" spans="1:5" x14ac:dyDescent="0.25">
      <c r="A189" s="117"/>
      <c r="B189" s="31" t="s">
        <v>356</v>
      </c>
      <c r="C189" s="70" t="s">
        <v>357</v>
      </c>
      <c r="D189" s="30">
        <v>13.060898</v>
      </c>
      <c r="E189" s="69">
        <v>12.449745</v>
      </c>
    </row>
    <row r="190" spans="1:5" x14ac:dyDescent="0.25">
      <c r="A190" s="117"/>
      <c r="B190" s="31" t="s">
        <v>358</v>
      </c>
      <c r="C190" s="70" t="s">
        <v>143</v>
      </c>
      <c r="D190" s="142">
        <v>0</v>
      </c>
      <c r="E190" s="143">
        <v>0</v>
      </c>
    </row>
    <row r="191" spans="1:5" x14ac:dyDescent="0.25">
      <c r="A191" s="117"/>
      <c r="B191" s="31" t="s">
        <v>359</v>
      </c>
      <c r="C191" s="70" t="s">
        <v>145</v>
      </c>
      <c r="D191" s="42">
        <v>0</v>
      </c>
      <c r="E191" s="51">
        <v>0</v>
      </c>
    </row>
    <row r="192" spans="1:5" x14ac:dyDescent="0.25">
      <c r="A192" s="117"/>
      <c r="B192" s="31" t="s">
        <v>360</v>
      </c>
      <c r="C192" s="70" t="s">
        <v>147</v>
      </c>
      <c r="D192" s="42">
        <v>0</v>
      </c>
      <c r="E192" s="51">
        <v>0</v>
      </c>
    </row>
    <row r="193" spans="1:5" x14ac:dyDescent="0.25">
      <c r="A193" s="117"/>
      <c r="B193" s="31" t="s">
        <v>361</v>
      </c>
      <c r="C193" s="70" t="s">
        <v>362</v>
      </c>
      <c r="D193" s="30">
        <v>2112.0180948000002</v>
      </c>
      <c r="E193" s="69">
        <v>2942.2019254100001</v>
      </c>
    </row>
    <row r="194" spans="1:5" x14ac:dyDescent="0.25">
      <c r="A194" s="117"/>
      <c r="B194" s="31" t="s">
        <v>363</v>
      </c>
      <c r="C194" s="70" t="s">
        <v>364</v>
      </c>
      <c r="D194" s="30">
        <v>11730.4536432</v>
      </c>
      <c r="E194" s="69">
        <v>2638.21746304</v>
      </c>
    </row>
    <row r="195" spans="1:5" x14ac:dyDescent="0.25">
      <c r="A195" s="117"/>
      <c r="B195" s="31" t="s">
        <v>365</v>
      </c>
      <c r="C195" s="70" t="s">
        <v>366</v>
      </c>
      <c r="D195" s="30">
        <v>878.58826531</v>
      </c>
      <c r="E195" s="69">
        <v>489.20001353999999</v>
      </c>
    </row>
    <row r="196" spans="1:5" x14ac:dyDescent="0.25">
      <c r="A196" s="117"/>
      <c r="B196" s="31" t="s">
        <v>367</v>
      </c>
      <c r="C196" s="136" t="s">
        <v>368</v>
      </c>
      <c r="D196" s="24">
        <v>290660.770532</v>
      </c>
      <c r="E196" s="25">
        <v>195769.16061771</v>
      </c>
    </row>
    <row r="197" spans="1:5" x14ac:dyDescent="0.25">
      <c r="A197" s="117"/>
      <c r="B197" s="31" t="s">
        <v>369</v>
      </c>
      <c r="C197" s="136" t="s">
        <v>370</v>
      </c>
      <c r="D197" s="30">
        <v>31223.142752569998</v>
      </c>
      <c r="E197" s="69">
        <v>34854.611418239998</v>
      </c>
    </row>
    <row r="198" spans="1:5" x14ac:dyDescent="0.25">
      <c r="A198" s="117"/>
      <c r="B198" s="31" t="s">
        <v>371</v>
      </c>
      <c r="C198" s="136" t="s">
        <v>372</v>
      </c>
      <c r="D198" s="30">
        <v>111.52456828</v>
      </c>
      <c r="E198" s="69">
        <v>115.12268014999999</v>
      </c>
    </row>
    <row r="199" spans="1:5" ht="51.75" x14ac:dyDescent="0.25">
      <c r="A199" s="117"/>
      <c r="B199" s="31" t="s">
        <v>373</v>
      </c>
      <c r="C199" s="144" t="s">
        <v>157</v>
      </c>
      <c r="D199" s="30">
        <v>22689.031794229999</v>
      </c>
      <c r="E199" s="69">
        <v>22104.909348320001</v>
      </c>
    </row>
    <row r="200" spans="1:5" x14ac:dyDescent="0.25">
      <c r="A200" s="117"/>
      <c r="B200" s="31" t="s">
        <v>374</v>
      </c>
      <c r="C200" s="136" t="s">
        <v>375</v>
      </c>
      <c r="D200" s="30">
        <v>3127.39835765</v>
      </c>
      <c r="E200" s="69">
        <v>2429.3676908100001</v>
      </c>
    </row>
    <row r="201" spans="1:5" x14ac:dyDescent="0.25">
      <c r="A201" s="117"/>
      <c r="B201" s="31" t="s">
        <v>376</v>
      </c>
      <c r="C201" s="136" t="s">
        <v>377</v>
      </c>
      <c r="D201" s="24">
        <v>0</v>
      </c>
      <c r="E201" s="25">
        <v>2.9999999999999997E-8</v>
      </c>
    </row>
    <row r="202" spans="1:5" x14ac:dyDescent="0.25">
      <c r="A202" s="117"/>
      <c r="B202" s="31" t="s">
        <v>378</v>
      </c>
      <c r="C202" s="136" t="s">
        <v>379</v>
      </c>
      <c r="D202" s="30">
        <v>0</v>
      </c>
      <c r="E202" s="69">
        <v>0.3</v>
      </c>
    </row>
    <row r="203" spans="1:5" x14ac:dyDescent="0.25">
      <c r="A203" s="117"/>
      <c r="B203" s="31" t="s">
        <v>380</v>
      </c>
      <c r="C203" s="70" t="s">
        <v>165</v>
      </c>
      <c r="D203" s="30">
        <v>81809.044437310004</v>
      </c>
      <c r="E203" s="69">
        <v>292643.57316514</v>
      </c>
    </row>
    <row r="204" spans="1:5" x14ac:dyDescent="0.25">
      <c r="A204" s="117"/>
      <c r="B204" s="31" t="s">
        <v>381</v>
      </c>
      <c r="C204" s="70" t="s">
        <v>382</v>
      </c>
      <c r="D204" s="30">
        <v>8.12854937</v>
      </c>
      <c r="E204" s="69">
        <v>104.18047378</v>
      </c>
    </row>
    <row r="205" spans="1:5" x14ac:dyDescent="0.25">
      <c r="A205" s="117"/>
      <c r="B205" s="31" t="s">
        <v>383</v>
      </c>
      <c r="C205" s="70" t="s">
        <v>384</v>
      </c>
      <c r="D205" s="30">
        <v>4.6220099000000001</v>
      </c>
      <c r="E205" s="69">
        <v>3.9012684700000002</v>
      </c>
    </row>
    <row r="206" spans="1:5" x14ac:dyDescent="0.25">
      <c r="A206" s="117"/>
      <c r="B206" s="31" t="s">
        <v>385</v>
      </c>
      <c r="C206" s="70" t="s">
        <v>386</v>
      </c>
      <c r="D206" s="30">
        <v>221.16101492000001</v>
      </c>
      <c r="E206" s="69">
        <v>326.10617694000001</v>
      </c>
    </row>
    <row r="207" spans="1:5" x14ac:dyDescent="0.25">
      <c r="A207" s="117"/>
      <c r="B207" s="31" t="s">
        <v>387</v>
      </c>
      <c r="C207" s="70" t="s">
        <v>388</v>
      </c>
      <c r="D207" s="30">
        <v>7876.9489972600004</v>
      </c>
      <c r="E207" s="69">
        <v>4805.7922734699996</v>
      </c>
    </row>
    <row r="208" spans="1:5" x14ac:dyDescent="0.25">
      <c r="A208" s="117"/>
      <c r="B208" s="31" t="s">
        <v>389</v>
      </c>
      <c r="C208" s="70" t="s">
        <v>175</v>
      </c>
      <c r="D208" s="30">
        <v>21240.656675499999</v>
      </c>
      <c r="E208" s="69">
        <v>13911.10043511</v>
      </c>
    </row>
    <row r="209" spans="1:5" x14ac:dyDescent="0.25">
      <c r="A209" s="117"/>
      <c r="B209" s="31" t="s">
        <v>390</v>
      </c>
      <c r="C209" s="145" t="s">
        <v>391</v>
      </c>
      <c r="D209" s="30">
        <v>311326.72931385</v>
      </c>
      <c r="E209" s="69">
        <v>110686.79122384</v>
      </c>
    </row>
    <row r="210" spans="1:5" x14ac:dyDescent="0.25">
      <c r="A210" s="117"/>
      <c r="B210" s="31" t="s">
        <v>392</v>
      </c>
      <c r="C210" s="136" t="s">
        <v>393</v>
      </c>
      <c r="D210" s="30">
        <v>45087.518840750003</v>
      </c>
      <c r="E210" s="69">
        <v>34619.627212120002</v>
      </c>
    </row>
    <row r="211" spans="1:5" x14ac:dyDescent="0.25">
      <c r="A211" s="117"/>
      <c r="B211" s="31" t="s">
        <v>394</v>
      </c>
      <c r="C211" s="136" t="s">
        <v>395</v>
      </c>
      <c r="D211" s="30">
        <v>86409.501261480007</v>
      </c>
      <c r="E211" s="69">
        <v>51324.440268999999</v>
      </c>
    </row>
    <row r="212" spans="1:5" x14ac:dyDescent="0.25">
      <c r="A212" s="117"/>
      <c r="B212" s="31" t="s">
        <v>396</v>
      </c>
      <c r="C212" s="70" t="s">
        <v>397</v>
      </c>
      <c r="D212" s="30">
        <v>299114.51054048998</v>
      </c>
      <c r="E212" s="69">
        <v>273731.08162523003</v>
      </c>
    </row>
    <row r="213" spans="1:5" x14ac:dyDescent="0.25">
      <c r="A213" s="117"/>
      <c r="B213" s="31" t="s">
        <v>398</v>
      </c>
      <c r="C213" s="70" t="s">
        <v>399</v>
      </c>
      <c r="D213" s="30">
        <v>55858.074089629998</v>
      </c>
      <c r="E213" s="69">
        <v>63990.873107680003</v>
      </c>
    </row>
    <row r="214" spans="1:5" ht="15.75" thickBot="1" x14ac:dyDescent="0.3">
      <c r="A214" s="146"/>
      <c r="B214" s="147" t="s">
        <v>400</v>
      </c>
      <c r="C214" s="148" t="s">
        <v>401</v>
      </c>
      <c r="D214" s="80">
        <v>18178.636742070001</v>
      </c>
      <c r="E214" s="82">
        <v>16162.670271569999</v>
      </c>
    </row>
    <row r="215" spans="1:5" x14ac:dyDescent="0.25">
      <c r="A215" s="149"/>
      <c r="B215" s="149"/>
      <c r="C215" s="150"/>
      <c r="D215" s="151"/>
      <c r="E215" s="152"/>
    </row>
    <row r="216" spans="1:5" x14ac:dyDescent="0.25">
      <c r="A216" s="153" t="s">
        <v>402</v>
      </c>
      <c r="B216" s="154"/>
      <c r="C216" s="155"/>
      <c r="D216" s="156" t="s">
        <v>403</v>
      </c>
      <c r="E216" s="157"/>
    </row>
    <row r="217" spans="1:5" x14ac:dyDescent="0.25">
      <c r="A217" s="145"/>
      <c r="B217" s="145"/>
      <c r="C217" s="90"/>
      <c r="D217" s="158"/>
      <c r="E217" s="157"/>
    </row>
    <row r="218" spans="1:5" x14ac:dyDescent="0.25">
      <c r="A218" s="90"/>
      <c r="B218" s="90"/>
      <c r="C218" s="90"/>
      <c r="D218" s="159"/>
      <c r="E218" s="159"/>
    </row>
    <row r="219" spans="1:5" x14ac:dyDescent="0.25">
      <c r="A219" s="90"/>
      <c r="B219" s="90"/>
      <c r="C219" s="90"/>
      <c r="D219" s="90"/>
      <c r="E219" s="90"/>
    </row>
    <row r="220" spans="1:5" x14ac:dyDescent="0.25">
      <c r="A220" s="90"/>
      <c r="B220" s="90"/>
      <c r="C220" s="90"/>
      <c r="D220" s="90"/>
      <c r="E220" s="90"/>
    </row>
    <row r="221" spans="1:5" x14ac:dyDescent="0.25">
      <c r="A221" s="90"/>
      <c r="B221" s="90"/>
      <c r="C221" s="90"/>
      <c r="D221" s="90"/>
      <c r="E221" s="90"/>
    </row>
    <row r="222" spans="1:5" x14ac:dyDescent="0.25">
      <c r="A222" s="90"/>
      <c r="B222" s="90"/>
      <c r="C222" s="90"/>
      <c r="D222" s="90"/>
      <c r="E222" s="90"/>
    </row>
    <row r="223" spans="1:5" x14ac:dyDescent="0.25">
      <c r="A223" s="90"/>
      <c r="B223" s="90"/>
      <c r="C223" s="90"/>
      <c r="D223" s="90"/>
      <c r="E223" s="90"/>
    </row>
    <row r="224" spans="1:5" x14ac:dyDescent="0.25">
      <c r="A224" s="90"/>
      <c r="B224" s="90"/>
      <c r="C224" s="90"/>
      <c r="D224" s="90"/>
      <c r="E224" s="90"/>
    </row>
  </sheetData>
  <mergeCells count="33">
    <mergeCell ref="A161:B161"/>
    <mergeCell ref="A164:B164"/>
    <mergeCell ref="A175:B175"/>
    <mergeCell ref="A127:B127"/>
    <mergeCell ref="A137:B137"/>
    <mergeCell ref="A145:B145"/>
    <mergeCell ref="A150:B150"/>
    <mergeCell ref="A155:B155"/>
    <mergeCell ref="A160:B160"/>
    <mergeCell ref="A120:E120"/>
    <mergeCell ref="A121:E121"/>
    <mergeCell ref="A122:E122"/>
    <mergeCell ref="A124:B124"/>
    <mergeCell ref="A125:B125"/>
    <mergeCell ref="A126:B126"/>
    <mergeCell ref="A63:B63"/>
    <mergeCell ref="A98:B98"/>
    <mergeCell ref="A1:G1"/>
    <mergeCell ref="A2:G2"/>
    <mergeCell ref="A3:G3"/>
    <mergeCell ref="A4:G4"/>
    <mergeCell ref="A10:B10"/>
    <mergeCell ref="A21:B21"/>
    <mergeCell ref="A32:B32"/>
    <mergeCell ref="A42:B42"/>
    <mergeCell ref="A51:B51"/>
    <mergeCell ref="A52:B52"/>
    <mergeCell ref="A6:B7"/>
    <mergeCell ref="C6:C7"/>
    <mergeCell ref="D6:F6"/>
    <mergeCell ref="G6:G7"/>
    <mergeCell ref="A8:B8"/>
    <mergeCell ref="A9:B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Petrák Aleš Ing.</dc:creator>
  <cp:lastModifiedBy>Petrák Aleš Ing.</cp:lastModifiedBy>
  <dcterms:created xsi:type="dcterms:W3CDTF">2024-12-06T12:20:55Z</dcterms:created>
  <dcterms:modified xsi:type="dcterms:W3CDTF">2024-12-06T12:22:39Z</dcterms:modified>
</cp:coreProperties>
</file>